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92" i="1"/>
  <c r="I93"/>
  <c r="I92"/>
  <c r="D84"/>
  <c r="D83"/>
  <c r="D85" s="1"/>
  <c r="E93"/>
  <c r="E92"/>
  <c r="J83"/>
  <c r="J84" s="1"/>
  <c r="D74"/>
  <c r="D75" s="1"/>
  <c r="E74" s="1"/>
  <c r="J60"/>
  <c r="J61" s="1"/>
  <c r="J58"/>
  <c r="J57"/>
  <c r="E57"/>
  <c r="E58" s="1"/>
  <c r="I48"/>
  <c r="J47" s="1"/>
  <c r="I47"/>
  <c r="I44"/>
  <c r="I45" s="1"/>
  <c r="D45"/>
  <c r="D44"/>
  <c r="I12"/>
  <c r="I13" s="1"/>
  <c r="J12" s="1"/>
  <c r="I9"/>
  <c r="I10" s="1"/>
  <c r="D10"/>
  <c r="D9"/>
  <c r="E83" l="1"/>
  <c r="E9"/>
  <c r="J9"/>
  <c r="I57"/>
  <c r="I60"/>
  <c r="D92"/>
  <c r="E44"/>
  <c r="D46"/>
  <c r="D57"/>
  <c r="I83"/>
  <c r="J44"/>
</calcChain>
</file>

<file path=xl/sharedStrings.xml><?xml version="1.0" encoding="utf-8"?>
<sst xmlns="http://schemas.openxmlformats.org/spreadsheetml/2006/main" count="126" uniqueCount="86">
  <si>
    <t>Transportkosten sind Nebenkosten, die beim Bezug von Anlagegütern oder aber auch beim Ein- und Verkauf von Waren anfallen können.</t>
  </si>
  <si>
    <t>BSP:</t>
  </si>
  <si>
    <t>Wir kaufen ein Anlagegut</t>
  </si>
  <si>
    <t>plus</t>
  </si>
  <si>
    <t>Transportkosten</t>
  </si>
  <si>
    <t>Belegnr</t>
  </si>
  <si>
    <t>Sollkto</t>
  </si>
  <si>
    <t>Habenkto</t>
  </si>
  <si>
    <t>Soll €</t>
  </si>
  <si>
    <t>Haben €</t>
  </si>
  <si>
    <t>3a)</t>
  </si>
  <si>
    <t>03x</t>
  </si>
  <si>
    <t>MwSt:</t>
  </si>
  <si>
    <t>bei einer separaten Spedi-ER müssten zwei BS erstellt werden!</t>
  </si>
  <si>
    <t>(Nebeninfo: in der Praxis könnten wir auch Anlagegüter verkaufen  - dies verlangt die IHK aber schon seit Jahren nicht mehr!)</t>
  </si>
  <si>
    <t>WARENTRANSPORTE</t>
  </si>
  <si>
    <t>Bsp:</t>
  </si>
  <si>
    <t>WAREN</t>
  </si>
  <si>
    <t>Bei Anlagegütern haben wir jeweils ein Konto(033 oder 034…)</t>
  </si>
  <si>
    <t>Bei Waren fing man auch mit einem Konto an. Dann gab es drei Konten:</t>
  </si>
  <si>
    <t>Wareneinkauf</t>
  </si>
  <si>
    <t>Warenbestand</t>
  </si>
  <si>
    <t>Warenverkauf</t>
  </si>
  <si>
    <t>Wenn man sich nun den Kontenrahmen ansieht, stellt man fest, dass es noch viel mehr Warenkonten gibt!</t>
  </si>
  <si>
    <t>Warenbezugskosten</t>
  </si>
  <si>
    <t>Warenrücksendungen an den Lieferer</t>
  </si>
  <si>
    <t>Warenpreisnachlässe durch den Lieferer</t>
  </si>
  <si>
    <t>Warenskontoabzug von der ER des Lieferers</t>
  </si>
  <si>
    <t>Warenrücksendungen des Kunden</t>
  </si>
  <si>
    <t>Warenpreisnachlässe für den Kunden</t>
  </si>
  <si>
    <t>Warenboni  unsererseits an den Kunden</t>
  </si>
  <si>
    <t>Warenskontoabzug des Kunden</t>
  </si>
  <si>
    <t>-</t>
  </si>
  <si>
    <t>Buchunsregel: alle Konten die mit einer "3" anfangen gehen mit ihrem Saldo nach 301 und alle Konten, die mit einer "8" anfangen mit dem Saldo nach 801!</t>
  </si>
  <si>
    <t>Grund: man(Controlling etc) kann so besser feststellen wo welche Kosten bei den Waren anfallen.</t>
  </si>
  <si>
    <t xml:space="preserve">Wenn man sich die obige Gliederung ansieht, stellt man fest, dass die Transportkosten beim Wareneinkauf auf </t>
  </si>
  <si>
    <t>zu buchen sind.</t>
  </si>
  <si>
    <t>Da es aber kein Konto "802" im Schulkontenrahmen gibt, werden die Umsatzerlöse, die wir durch den Transport zum Kunden erzielen auf</t>
  </si>
  <si>
    <t>gebiucht</t>
  </si>
  <si>
    <t xml:space="preserve">Wir kaufen Ware für </t>
  </si>
  <si>
    <t xml:space="preserve">und den Transport stellt der Warenverkäufer mit </t>
  </si>
  <si>
    <t>in Rechnung(eine ER)</t>
  </si>
  <si>
    <t>beim Wareneinkauf:</t>
  </si>
  <si>
    <t>Nebeninfo: bei einem Streckengeschäft würde auch so gebucht, da wir letztendlich auch hier vom Warenlieferanten beliefert würden, aber zu einem anderen Ort.</t>
  </si>
  <si>
    <t>beim Warenverkauf:</t>
  </si>
  <si>
    <t>und für den Transport berechnen wir</t>
  </si>
  <si>
    <t>Ausgangsfrachten</t>
  </si>
  <si>
    <t>Beliebt und gehasst!</t>
  </si>
  <si>
    <t>Wenn wir den Transport zum Kunden aber nicht selbst durchführen, bekommen wir von einer Spedition/Frachführer eine ER!</t>
  </si>
  <si>
    <t>Diese wird auf</t>
  </si>
  <si>
    <t>bebucht.</t>
  </si>
  <si>
    <t>Wir haben eine Spedition beauftragt den Transport von Ware an unsreen Kunden zu organisieren.</t>
  </si>
  <si>
    <t xml:space="preserve">Wir erhalten von der Spedition darüber eine ER über </t>
  </si>
  <si>
    <t>1a</t>
  </si>
  <si>
    <t>2a</t>
  </si>
  <si>
    <t>4a</t>
  </si>
  <si>
    <t>ein. Für die Paletten werden</t>
  </si>
  <si>
    <t xml:space="preserve">berechnet. Bei Rückgabe </t>
  </si>
  <si>
    <t>gutgeschrieben</t>
  </si>
  <si>
    <t>5a</t>
  </si>
  <si>
    <t xml:space="preserve">BSP: Wir kaufen Ware für </t>
  </si>
  <si>
    <t>6a</t>
  </si>
  <si>
    <r>
      <rPr>
        <b/>
        <sz val="11"/>
        <color theme="1"/>
        <rFont val="Calibri"/>
        <family val="2"/>
        <scheme val="minor"/>
      </rPr>
      <t>Rückgabe</t>
    </r>
    <r>
      <rPr>
        <sz val="11"/>
        <color theme="1"/>
        <rFont val="Calibri"/>
        <family val="2"/>
        <scheme val="minor"/>
      </rPr>
      <t xml:space="preserve"> von Transportleistungen(Paletten)</t>
    </r>
    <r>
      <rPr>
        <b/>
        <sz val="11"/>
        <color theme="1"/>
        <rFont val="Calibri"/>
        <family val="2"/>
        <scheme val="minor"/>
      </rPr>
      <t xml:space="preserve"> durch den Kunden</t>
    </r>
  </si>
  <si>
    <t>Gesamtergebnis ist natürlich gleich!</t>
  </si>
  <si>
    <t>Dies würde auch für ein Aufwandskonto gelten, wenn Sie z.B. für den Transport von Bürobedarf etwas zahlen.</t>
  </si>
  <si>
    <t>Was diese drei Konten können, kann auch ein Anlagekonto - aber bei Handelswaren = tgl- Geschäft - wollen wir alles sehr genau wissen.</t>
  </si>
  <si>
    <r>
      <t>Wir</t>
    </r>
    <r>
      <rPr>
        <b/>
        <sz val="11"/>
        <color theme="1"/>
        <rFont val="Calibri"/>
        <family val="2"/>
        <scheme val="minor"/>
      </rPr>
      <t xml:space="preserve"> ver</t>
    </r>
    <r>
      <rPr>
        <sz val="11"/>
        <color theme="1"/>
        <rFont val="Calibri"/>
        <family val="2"/>
        <scheme val="minor"/>
      </rPr>
      <t>kaufen Ware für</t>
    </r>
  </si>
  <si>
    <t>bei einer separaten Transportrechnung unsererseite(zwei AR) eben zwei BS</t>
  </si>
  <si>
    <t>ER</t>
  </si>
  <si>
    <t>AR</t>
  </si>
  <si>
    <t>Hinweis: Wenn Sie nur einen Vorgang auf T-Konten buchen, muss der Saldo von 301 = Wareneinsatz mit dem EP in der Kalkulation übereinstimmen!</t>
  </si>
  <si>
    <t>Wenn man sich den Schulkontenrahmen ansieht, stellt man fest, dass es neben 301 auch 311 und 321 und 331 gibt. Siehe hierzu die Sortimentspyramide aus GHP</t>
  </si>
  <si>
    <t>s. hierzu auch Angebotsvergleiche in GHP</t>
  </si>
  <si>
    <t>Die IHK hat mal auch "805" anerkannt, was ich widerwillig akzeptieren würde.</t>
  </si>
  <si>
    <t>Hierbei ist es egal, ob wir die Transportkosten in der ER des Anlagelieferanten befinden oder in einer gesonderten ER eines Frachtführers/Spedition.</t>
  </si>
  <si>
    <t>Man bucht den Transport bei Anlagegütern  i.d.R. auf dem Anlagekonto!</t>
  </si>
  <si>
    <r>
      <t xml:space="preserve">Beim Bezug von </t>
    </r>
    <r>
      <rPr>
        <sz val="12"/>
        <color rgb="FFFF0000"/>
        <rFont val="Times New Roman"/>
        <family val="1"/>
      </rPr>
      <t>Anlagegütern</t>
    </r>
    <r>
      <rPr>
        <sz val="12"/>
        <color theme="1"/>
        <rFont val="Times New Roman"/>
        <family val="1"/>
      </rPr>
      <t xml:space="preserve"> gehören sie i.d.R. zu den einmaligen Nebenkosten und werden daher ein Teil der Anschaffungskosten(Anschaffungspreis + einmalige Nebenkosten).</t>
    </r>
  </si>
  <si>
    <t>Warenbonus vom Lieferer(nachträgl. Rabatt ab einem Umsatz)</t>
  </si>
  <si>
    <r>
      <t xml:space="preserve">Die </t>
    </r>
    <r>
      <rPr>
        <i/>
        <sz val="11"/>
        <color theme="1"/>
        <rFont val="Calibri"/>
        <family val="2"/>
        <scheme val="minor"/>
      </rPr>
      <t>Berechnungen sind identisch zu den Anlagegütern</t>
    </r>
    <r>
      <rPr>
        <sz val="11"/>
        <color theme="1"/>
        <rFont val="Calibri"/>
        <family val="2"/>
        <scheme val="minor"/>
      </rPr>
      <t xml:space="preserve"> - aber es wird - </t>
    </r>
    <r>
      <rPr>
        <b/>
        <sz val="11"/>
        <color theme="1"/>
        <rFont val="Calibri"/>
        <family val="2"/>
        <scheme val="minor"/>
      </rPr>
      <t>wo es ein Unterkonto gibt</t>
    </r>
    <r>
      <rPr>
        <sz val="11"/>
        <color theme="1"/>
        <rFont val="Calibri"/>
        <family val="2"/>
        <scheme val="minor"/>
      </rPr>
      <t xml:space="preserve"> - auf diesem gebucht</t>
    </r>
  </si>
  <si>
    <t>Aus unserer Sicht ist der Transport zum Kunden ein eigener Artikel, den wir verkaufen.</t>
  </si>
  <si>
    <t>je nach den vereinbarten Bedingungen
zahlt der Kunde ab Übergabe an den 1 Frachführer  später
alles(s. 3a)  oder…. bis "Frei Haus" nichts</t>
  </si>
  <si>
    <r>
      <rPr>
        <b/>
        <sz val="11"/>
        <color theme="1"/>
        <rFont val="Calibri"/>
        <family val="2"/>
        <scheme val="minor"/>
      </rPr>
      <t>Rückgabe</t>
    </r>
    <r>
      <rPr>
        <sz val="11"/>
        <color theme="1"/>
        <rFont val="Calibri"/>
        <family val="2"/>
        <scheme val="minor"/>
      </rPr>
      <t xml:space="preserve"> von Transportleistungen( z.B.: Paletten - früher gab es im Schulkontenrahmen sogar ein extra Konto hierfür) </t>
    </r>
    <r>
      <rPr>
        <b/>
        <sz val="11"/>
        <color theme="1"/>
        <rFont val="Calibri"/>
        <family val="2"/>
        <scheme val="minor"/>
      </rPr>
      <t>an den Warenlieferanten</t>
    </r>
  </si>
  <si>
    <r>
      <t>Wir geben die Paletten zurück und erhalten eine</t>
    </r>
    <r>
      <rPr>
        <b/>
        <sz val="11"/>
        <color theme="1"/>
        <rFont val="Calibri"/>
        <family val="2"/>
        <scheme val="minor"/>
      </rPr>
      <t xml:space="preserve"> Rechnungskorrektur</t>
    </r>
  </si>
  <si>
    <t xml:space="preserve">BSP: Wir verkaufen Ware für </t>
  </si>
  <si>
    <t>Für die Paletten werden</t>
  </si>
  <si>
    <t>Die Angebotskalkulation wären dann die Sollkosten lt. Plan und das Ergebnis auf 301 wären dann die tatsächlich angefallenen Istkosten.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</si>
</sst>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8" formatCode="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right"/>
      <protection hidden="1"/>
    </xf>
    <xf numFmtId="168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9" fontId="0" fillId="0" borderId="0" xfId="0" applyNumberFormat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0" xfId="0" applyFont="1"/>
    <xf numFmtId="0" fontId="4" fillId="2" borderId="0" xfId="0" applyFont="1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/>
    <xf numFmtId="44" fontId="0" fillId="0" borderId="0" xfId="1" applyFont="1"/>
    <xf numFmtId="0" fontId="0" fillId="3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3" borderId="1" xfId="0" applyFill="1" applyBorder="1"/>
    <xf numFmtId="0" fontId="0" fillId="4" borderId="1" xfId="0" applyFill="1" applyBorder="1"/>
    <xf numFmtId="0" fontId="2" fillId="0" borderId="0" xfId="0" applyFont="1"/>
    <xf numFmtId="0" fontId="8" fillId="0" borderId="0" xfId="0" quotePrefix="1" applyFont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5" borderId="0" xfId="0" applyFont="1" applyFill="1"/>
    <xf numFmtId="0" fontId="0" fillId="5" borderId="0" xfId="0" applyFill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7"/>
  <sheetViews>
    <sheetView tabSelected="1" topLeftCell="A64" workbookViewId="0">
      <selection activeCell="C68" sqref="C68"/>
    </sheetView>
  </sheetViews>
  <sheetFormatPr baseColWidth="10" defaultRowHeight="15"/>
  <cols>
    <col min="3" max="4" width="12" bestFit="1" customWidth="1"/>
    <col min="13" max="13" width="16" customWidth="1"/>
  </cols>
  <sheetData>
    <row r="1" spans="1:13" ht="15.75">
      <c r="A1" s="1" t="s">
        <v>0</v>
      </c>
    </row>
    <row r="2" spans="1:13" ht="15.75">
      <c r="A2" s="1" t="s">
        <v>14</v>
      </c>
    </row>
    <row r="3" spans="1:13" ht="15.75">
      <c r="A3" s="1"/>
    </row>
    <row r="4" spans="1:13" ht="15.75">
      <c r="A4" s="1" t="s">
        <v>76</v>
      </c>
    </row>
    <row r="5" spans="1:13" ht="15.75">
      <c r="A5" s="1" t="s">
        <v>74</v>
      </c>
    </row>
    <row r="6" spans="1:13" ht="15.75">
      <c r="A6" s="1" t="s">
        <v>1</v>
      </c>
      <c r="B6" t="s">
        <v>2</v>
      </c>
      <c r="D6" s="20">
        <v>10000</v>
      </c>
      <c r="E6" t="s">
        <v>3</v>
      </c>
      <c r="F6" s="20">
        <v>500</v>
      </c>
      <c r="G6" t="s">
        <v>4</v>
      </c>
      <c r="I6" t="s">
        <v>12</v>
      </c>
      <c r="J6" s="7">
        <v>0.19</v>
      </c>
    </row>
    <row r="8" spans="1:13">
      <c r="A8" s="2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t="s">
        <v>13</v>
      </c>
    </row>
    <row r="9" spans="1:13">
      <c r="A9" s="2" t="s">
        <v>53</v>
      </c>
      <c r="B9" s="8" t="s">
        <v>11</v>
      </c>
      <c r="C9" s="5">
        <v>171</v>
      </c>
      <c r="D9" s="6">
        <f>D6+F6</f>
        <v>10500</v>
      </c>
      <c r="E9" s="6">
        <f>ROUND(D9+D10,2)</f>
        <v>12495</v>
      </c>
      <c r="G9" s="10" t="s">
        <v>11</v>
      </c>
      <c r="H9" s="9">
        <v>171</v>
      </c>
      <c r="I9" s="9">
        <f>D6</f>
        <v>10000</v>
      </c>
      <c r="J9" s="9">
        <f>ROUND(I9+I10,2)</f>
        <v>11900</v>
      </c>
    </row>
    <row r="10" spans="1:13">
      <c r="A10" s="22" t="s">
        <v>68</v>
      </c>
      <c r="B10" s="5">
        <v>141</v>
      </c>
      <c r="C10" s="5"/>
      <c r="D10" s="6">
        <f>ROUND(D9*J6,2)</f>
        <v>1995</v>
      </c>
      <c r="E10" s="6"/>
      <c r="G10" s="9">
        <v>141</v>
      </c>
      <c r="H10" s="9"/>
      <c r="I10" s="9">
        <f>ROUND(I9*J6,2)</f>
        <v>1900</v>
      </c>
      <c r="J10" s="9"/>
    </row>
    <row r="11" spans="1:13">
      <c r="A11" s="2"/>
      <c r="B11" s="5"/>
      <c r="C11" s="5"/>
      <c r="D11" s="6"/>
      <c r="E11" s="6"/>
    </row>
    <row r="12" spans="1:13">
      <c r="G12" s="10" t="s">
        <v>11</v>
      </c>
      <c r="H12" s="9">
        <v>171</v>
      </c>
      <c r="I12" s="9">
        <f>F6</f>
        <v>500</v>
      </c>
      <c r="J12" s="9">
        <f>ROUND(I12+I13,2)</f>
        <v>595</v>
      </c>
    </row>
    <row r="13" spans="1:13">
      <c r="G13" s="9">
        <v>141</v>
      </c>
      <c r="H13" s="9"/>
      <c r="I13" s="9">
        <f>ROUND(I12*J6,2)</f>
        <v>95</v>
      </c>
      <c r="J13" s="9"/>
    </row>
    <row r="14" spans="1:13">
      <c r="G14" t="s">
        <v>63</v>
      </c>
    </row>
    <row r="16" spans="1:13">
      <c r="A16" t="s">
        <v>75</v>
      </c>
      <c r="J16" s="13" t="s">
        <v>72</v>
      </c>
      <c r="K16" s="14"/>
      <c r="L16" s="14"/>
      <c r="M16" s="15"/>
    </row>
    <row r="17" spans="1:13">
      <c r="A17" t="s">
        <v>64</v>
      </c>
      <c r="J17" s="16"/>
      <c r="K17" s="17"/>
      <c r="L17" s="17"/>
      <c r="M17" s="18"/>
    </row>
    <row r="19" spans="1:13">
      <c r="A19" s="25" t="s">
        <v>17</v>
      </c>
    </row>
    <row r="20" spans="1:13">
      <c r="A20" t="s">
        <v>18</v>
      </c>
    </row>
    <row r="21" spans="1:13">
      <c r="A21" t="s">
        <v>19</v>
      </c>
    </row>
    <row r="22" spans="1:13">
      <c r="A22">
        <v>301</v>
      </c>
      <c r="B22" t="s">
        <v>20</v>
      </c>
      <c r="D22">
        <v>391</v>
      </c>
      <c r="E22" t="s">
        <v>21</v>
      </c>
      <c r="G22">
        <v>801</v>
      </c>
      <c r="H22" t="s">
        <v>22</v>
      </c>
    </row>
    <row r="23" spans="1:13">
      <c r="A23" t="s">
        <v>65</v>
      </c>
    </row>
    <row r="25" spans="1:13">
      <c r="A25" t="s">
        <v>23</v>
      </c>
    </row>
    <row r="26" spans="1:13" ht="18.75">
      <c r="A26">
        <v>302</v>
      </c>
      <c r="B26" t="s">
        <v>24</v>
      </c>
      <c r="G26" s="26" t="s">
        <v>32</v>
      </c>
    </row>
    <row r="27" spans="1:13">
      <c r="A27">
        <v>305</v>
      </c>
      <c r="B27" t="s">
        <v>25</v>
      </c>
      <c r="G27">
        <v>805</v>
      </c>
      <c r="H27" t="s">
        <v>28</v>
      </c>
    </row>
    <row r="28" spans="1:13">
      <c r="A28">
        <v>306</v>
      </c>
      <c r="B28" t="s">
        <v>26</v>
      </c>
      <c r="G28">
        <v>806</v>
      </c>
      <c r="H28" t="s">
        <v>29</v>
      </c>
    </row>
    <row r="29" spans="1:13">
      <c r="A29">
        <v>307</v>
      </c>
      <c r="B29" t="s">
        <v>77</v>
      </c>
      <c r="G29">
        <v>807</v>
      </c>
      <c r="H29" t="s">
        <v>30</v>
      </c>
    </row>
    <row r="30" spans="1:13">
      <c r="A30">
        <v>308</v>
      </c>
      <c r="B30" t="s">
        <v>27</v>
      </c>
      <c r="G30">
        <v>808</v>
      </c>
      <c r="H30" t="s">
        <v>31</v>
      </c>
    </row>
    <row r="31" spans="1:13">
      <c r="A31" t="s">
        <v>71</v>
      </c>
    </row>
    <row r="33" spans="1:12">
      <c r="A33" t="s">
        <v>78</v>
      </c>
    </row>
    <row r="34" spans="1:12">
      <c r="A34" t="s">
        <v>34</v>
      </c>
    </row>
    <row r="35" spans="1:12">
      <c r="A35" s="12" t="s">
        <v>33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7" spans="1:12">
      <c r="A37" s="19" t="s">
        <v>15</v>
      </c>
      <c r="B37" s="19"/>
    </row>
    <row r="38" spans="1:12">
      <c r="B38" s="11" t="s">
        <v>42</v>
      </c>
      <c r="C38" s="11"/>
    </row>
    <row r="39" spans="1:12">
      <c r="A39" t="s">
        <v>35</v>
      </c>
      <c r="J39" s="36">
        <v>302</v>
      </c>
      <c r="K39" t="s">
        <v>36</v>
      </c>
    </row>
    <row r="41" spans="1:12">
      <c r="A41" s="11" t="s">
        <v>16</v>
      </c>
      <c r="B41" t="s">
        <v>39</v>
      </c>
      <c r="D41" s="20">
        <v>10000</v>
      </c>
      <c r="E41" t="s">
        <v>40</v>
      </c>
      <c r="I41" s="20">
        <v>500</v>
      </c>
      <c r="J41" t="s">
        <v>41</v>
      </c>
    </row>
    <row r="43" spans="1:12">
      <c r="A43" s="2" t="s">
        <v>5</v>
      </c>
      <c r="B43" s="3" t="s">
        <v>6</v>
      </c>
      <c r="C43" s="3" t="s">
        <v>7</v>
      </c>
      <c r="D43" s="4" t="s">
        <v>8</v>
      </c>
      <c r="E43" s="4" t="s">
        <v>9</v>
      </c>
      <c r="F43" t="s">
        <v>13</v>
      </c>
    </row>
    <row r="44" spans="1:12">
      <c r="A44" s="2" t="s">
        <v>54</v>
      </c>
      <c r="B44" s="8">
        <v>301</v>
      </c>
      <c r="C44" s="5">
        <v>171</v>
      </c>
      <c r="D44" s="6">
        <f>D41+F41</f>
        <v>10000</v>
      </c>
      <c r="E44" s="6">
        <f>D44+D45+D46</f>
        <v>12495</v>
      </c>
      <c r="G44" s="10">
        <v>301</v>
      </c>
      <c r="H44" s="9">
        <v>171</v>
      </c>
      <c r="I44" s="9">
        <f>D41</f>
        <v>10000</v>
      </c>
      <c r="J44" s="9">
        <f>ROUND(I44+I45,2)</f>
        <v>11900</v>
      </c>
    </row>
    <row r="45" spans="1:12">
      <c r="A45" s="22" t="s">
        <v>68</v>
      </c>
      <c r="B45" s="5">
        <v>302</v>
      </c>
      <c r="C45" s="5"/>
      <c r="D45" s="6">
        <f>I41</f>
        <v>500</v>
      </c>
      <c r="E45" s="6"/>
      <c r="G45" s="9">
        <v>141</v>
      </c>
      <c r="H45" s="9"/>
      <c r="I45" s="9">
        <f>ROUND(I44*J6,2)</f>
        <v>1900</v>
      </c>
      <c r="J45" s="9"/>
    </row>
    <row r="46" spans="1:12">
      <c r="A46" s="2"/>
      <c r="B46" s="5">
        <v>141</v>
      </c>
      <c r="C46" s="5"/>
      <c r="D46" s="6">
        <f>ROUND((D44+D45)*J6,2)</f>
        <v>1995</v>
      </c>
      <c r="E46" s="6"/>
    </row>
    <row r="47" spans="1:12">
      <c r="G47" s="10">
        <v>302</v>
      </c>
      <c r="H47" s="9">
        <v>171</v>
      </c>
      <c r="I47" s="9">
        <f>I41</f>
        <v>500</v>
      </c>
      <c r="J47" s="9">
        <f>ROUND(I47+I48,2)</f>
        <v>595</v>
      </c>
    </row>
    <row r="48" spans="1:12">
      <c r="G48" s="9">
        <v>141</v>
      </c>
      <c r="H48" s="9"/>
      <c r="I48" s="9">
        <f>ROUND(I47*J6,2)</f>
        <v>95</v>
      </c>
      <c r="J48" s="9"/>
    </row>
    <row r="49" spans="1:13">
      <c r="G49" t="s">
        <v>63</v>
      </c>
    </row>
    <row r="50" spans="1:13">
      <c r="A50" t="s">
        <v>43</v>
      </c>
    </row>
    <row r="52" spans="1:13">
      <c r="B52" s="11" t="s">
        <v>44</v>
      </c>
      <c r="C52" s="11"/>
    </row>
    <row r="53" spans="1:13">
      <c r="A53" t="s">
        <v>37</v>
      </c>
      <c r="L53" s="36">
        <v>801</v>
      </c>
      <c r="M53" t="s">
        <v>38</v>
      </c>
    </row>
    <row r="54" spans="1:13">
      <c r="A54" t="s">
        <v>16</v>
      </c>
      <c r="B54" t="s">
        <v>66</v>
      </c>
      <c r="D54" s="20">
        <v>10000</v>
      </c>
      <c r="E54" t="s">
        <v>45</v>
      </c>
      <c r="H54" s="20">
        <v>500</v>
      </c>
    </row>
    <row r="56" spans="1:13">
      <c r="A56" s="2" t="s">
        <v>5</v>
      </c>
      <c r="B56" s="3" t="s">
        <v>6</v>
      </c>
      <c r="C56" s="3" t="s">
        <v>7</v>
      </c>
      <c r="D56" s="4" t="s">
        <v>8</v>
      </c>
      <c r="E56" s="4" t="s">
        <v>9</v>
      </c>
      <c r="F56" t="s">
        <v>67</v>
      </c>
    </row>
    <row r="57" spans="1:13">
      <c r="A57" s="2" t="s">
        <v>10</v>
      </c>
      <c r="B57" s="8">
        <v>101</v>
      </c>
      <c r="C57" s="5">
        <v>801</v>
      </c>
      <c r="D57" s="6">
        <f>E57+E58</f>
        <v>12495</v>
      </c>
      <c r="E57" s="6">
        <f>D54+H54</f>
        <v>10500</v>
      </c>
      <c r="G57" s="10">
        <v>101</v>
      </c>
      <c r="H57" s="9">
        <v>801</v>
      </c>
      <c r="I57" s="9">
        <f>J57+J58</f>
        <v>11900</v>
      </c>
      <c r="J57" s="9">
        <f>D41</f>
        <v>10000</v>
      </c>
    </row>
    <row r="58" spans="1:13">
      <c r="A58" s="21" t="s">
        <v>69</v>
      </c>
      <c r="B58" s="5"/>
      <c r="C58" s="5">
        <v>181</v>
      </c>
      <c r="D58" s="6"/>
      <c r="E58" s="6">
        <f>ROUND(J6*E57,2)</f>
        <v>1995</v>
      </c>
      <c r="G58" s="9"/>
      <c r="H58" s="9">
        <v>181</v>
      </c>
      <c r="I58" s="9"/>
      <c r="J58" s="9">
        <f>ROUND(J57*J6,2)</f>
        <v>1900</v>
      </c>
    </row>
    <row r="59" spans="1:13">
      <c r="A59" s="2"/>
      <c r="B59" s="5"/>
      <c r="C59" s="5"/>
      <c r="D59" s="6"/>
      <c r="E59" s="6"/>
    </row>
    <row r="60" spans="1:13">
      <c r="G60" s="10">
        <v>101</v>
      </c>
      <c r="H60" s="9">
        <v>801</v>
      </c>
      <c r="I60" s="9">
        <f>J60+J61</f>
        <v>595</v>
      </c>
      <c r="J60" s="9">
        <f>I41</f>
        <v>500</v>
      </c>
    </row>
    <row r="61" spans="1:13">
      <c r="G61" s="9"/>
      <c r="H61" s="9">
        <v>181</v>
      </c>
      <c r="I61" s="9"/>
      <c r="J61" s="9">
        <f>ROUND(J60*J6,2)</f>
        <v>95</v>
      </c>
    </row>
    <row r="62" spans="1:13">
      <c r="G62" t="s">
        <v>63</v>
      </c>
    </row>
    <row r="63" spans="1:13">
      <c r="A63" t="s">
        <v>79</v>
      </c>
    </row>
    <row r="65" spans="1:11">
      <c r="A65" s="25" t="s">
        <v>46</v>
      </c>
      <c r="B65" s="25"/>
    </row>
    <row r="66" spans="1:11">
      <c r="A66" s="25" t="s">
        <v>47</v>
      </c>
      <c r="B66" s="25"/>
    </row>
    <row r="67" spans="1:11">
      <c r="A67" t="s">
        <v>48</v>
      </c>
    </row>
    <row r="68" spans="1:11">
      <c r="A68" t="s">
        <v>49</v>
      </c>
      <c r="C68" s="37">
        <v>462</v>
      </c>
      <c r="D68" t="s">
        <v>50</v>
      </c>
    </row>
    <row r="70" spans="1:11">
      <c r="A70" t="s">
        <v>16</v>
      </c>
      <c r="B70" t="s">
        <v>51</v>
      </c>
    </row>
    <row r="71" spans="1:11">
      <c r="B71" t="s">
        <v>52</v>
      </c>
      <c r="G71" s="20">
        <v>500</v>
      </c>
      <c r="H71" t="s">
        <v>4</v>
      </c>
    </row>
    <row r="73" spans="1:11">
      <c r="A73" s="2" t="s">
        <v>5</v>
      </c>
      <c r="B73" s="3" t="s">
        <v>6</v>
      </c>
      <c r="C73" s="3" t="s">
        <v>7</v>
      </c>
      <c r="D73" s="4" t="s">
        <v>8</v>
      </c>
      <c r="E73" s="4" t="s">
        <v>9</v>
      </c>
      <c r="G73" s="27" t="s">
        <v>80</v>
      </c>
      <c r="H73" s="28"/>
      <c r="I73" s="28"/>
      <c r="J73" s="28"/>
      <c r="K73" s="29"/>
    </row>
    <row r="74" spans="1:11">
      <c r="A74" s="2" t="s">
        <v>55</v>
      </c>
      <c r="B74" s="8">
        <v>462</v>
      </c>
      <c r="C74" s="5">
        <v>171</v>
      </c>
      <c r="D74" s="6">
        <f>G71</f>
        <v>500</v>
      </c>
      <c r="E74" s="6">
        <f>D74+D75</f>
        <v>595</v>
      </c>
      <c r="G74" s="30"/>
      <c r="H74" s="31"/>
      <c r="I74" s="31"/>
      <c r="J74" s="31"/>
      <c r="K74" s="32"/>
    </row>
    <row r="75" spans="1:11">
      <c r="A75" s="22" t="s">
        <v>68</v>
      </c>
      <c r="B75" s="5">
        <v>141</v>
      </c>
      <c r="C75" s="5"/>
      <c r="D75" s="6">
        <f>ROUND(J6*D74,2)</f>
        <v>95</v>
      </c>
      <c r="E75" s="6"/>
      <c r="G75" s="33"/>
      <c r="H75" s="34"/>
      <c r="I75" s="34"/>
      <c r="J75" s="34"/>
      <c r="K75" s="35"/>
    </row>
    <row r="76" spans="1:11">
      <c r="A76" s="2"/>
      <c r="B76" s="5"/>
      <c r="C76" s="5"/>
      <c r="D76" s="6"/>
      <c r="E76" s="6"/>
    </row>
    <row r="79" spans="1:11">
      <c r="A79" t="s">
        <v>81</v>
      </c>
    </row>
    <row r="80" spans="1:11">
      <c r="A80" t="s">
        <v>60</v>
      </c>
      <c r="C80" s="20">
        <v>10000</v>
      </c>
      <c r="D80" t="s">
        <v>56</v>
      </c>
      <c r="G80" s="20">
        <v>500</v>
      </c>
      <c r="H80" t="s">
        <v>57</v>
      </c>
      <c r="J80" s="7">
        <v>0.9</v>
      </c>
      <c r="K80" t="s">
        <v>58</v>
      </c>
    </row>
    <row r="82" spans="1:11">
      <c r="A82" s="9" t="s">
        <v>5</v>
      </c>
      <c r="B82" s="9" t="s">
        <v>6</v>
      </c>
      <c r="C82" s="9" t="s">
        <v>7</v>
      </c>
      <c r="D82" s="9" t="s">
        <v>8</v>
      </c>
      <c r="E82" s="9" t="s">
        <v>9</v>
      </c>
      <c r="G82" t="s">
        <v>82</v>
      </c>
    </row>
    <row r="83" spans="1:11">
      <c r="A83" s="9" t="s">
        <v>59</v>
      </c>
      <c r="B83" s="9">
        <v>301</v>
      </c>
      <c r="C83" s="9">
        <v>171</v>
      </c>
      <c r="D83" s="9">
        <f>C80</f>
        <v>10000</v>
      </c>
      <c r="E83" s="9">
        <f>D83+D84+D85</f>
        <v>12495</v>
      </c>
      <c r="G83" s="9">
        <v>171</v>
      </c>
      <c r="H83" s="9">
        <v>302</v>
      </c>
      <c r="I83" s="9">
        <f>J83+J84</f>
        <v>535.5</v>
      </c>
      <c r="J83" s="9">
        <f>ROUND(G71*J80,2)</f>
        <v>450</v>
      </c>
    </row>
    <row r="84" spans="1:11">
      <c r="A84" s="24" t="s">
        <v>68</v>
      </c>
      <c r="B84" s="9">
        <v>302</v>
      </c>
      <c r="C84" s="9"/>
      <c r="D84" s="9">
        <f>G80</f>
        <v>500</v>
      </c>
      <c r="E84" s="9"/>
      <c r="G84" s="9"/>
      <c r="H84" s="9">
        <v>141</v>
      </c>
      <c r="I84" s="9"/>
      <c r="J84" s="9">
        <f>ROUND(J83*J6,2)</f>
        <v>85.5</v>
      </c>
    </row>
    <row r="85" spans="1:11">
      <c r="A85" s="9"/>
      <c r="B85" s="9">
        <v>141</v>
      </c>
      <c r="C85" s="9"/>
      <c r="D85" s="9">
        <f>ROUND((D83+D84)*J6,2)</f>
        <v>1995</v>
      </c>
      <c r="E85" s="9"/>
    </row>
    <row r="88" spans="1:11">
      <c r="A88" t="s">
        <v>62</v>
      </c>
    </row>
    <row r="89" spans="1:11">
      <c r="A89" t="s">
        <v>83</v>
      </c>
      <c r="D89" s="20">
        <v>10000</v>
      </c>
      <c r="E89" t="s">
        <v>84</v>
      </c>
      <c r="G89" s="20">
        <v>500</v>
      </c>
      <c r="H89" t="s">
        <v>57</v>
      </c>
      <c r="J89" s="7">
        <v>0.9</v>
      </c>
      <c r="K89" t="s">
        <v>58</v>
      </c>
    </row>
    <row r="91" spans="1:11">
      <c r="A91" s="9" t="s">
        <v>5</v>
      </c>
      <c r="B91" s="9" t="s">
        <v>6</v>
      </c>
      <c r="C91" s="9" t="s">
        <v>7</v>
      </c>
      <c r="D91" s="9" t="s">
        <v>8</v>
      </c>
      <c r="E91" s="9" t="s">
        <v>9</v>
      </c>
      <c r="G91" t="s">
        <v>82</v>
      </c>
    </row>
    <row r="92" spans="1:11">
      <c r="A92" s="9" t="s">
        <v>61</v>
      </c>
      <c r="B92" s="9">
        <v>101</v>
      </c>
      <c r="C92" s="9">
        <v>801</v>
      </c>
      <c r="D92" s="9">
        <f>E92+E93</f>
        <v>11900</v>
      </c>
      <c r="E92" s="9">
        <f>D89</f>
        <v>10000</v>
      </c>
      <c r="G92" s="9">
        <v>801</v>
      </c>
      <c r="H92" s="9">
        <v>101</v>
      </c>
      <c r="I92" s="9">
        <f>ROUND(G89*J89,2)</f>
        <v>450</v>
      </c>
      <c r="J92" s="9">
        <f>I92+I93</f>
        <v>535.5</v>
      </c>
    </row>
    <row r="93" spans="1:11">
      <c r="A93" s="23" t="s">
        <v>69</v>
      </c>
      <c r="B93" s="9"/>
      <c r="C93" s="9">
        <v>181</v>
      </c>
      <c r="D93" s="9"/>
      <c r="E93" s="9">
        <f>ROUND(E92*J6,2)</f>
        <v>1900</v>
      </c>
      <c r="G93" s="9">
        <v>181</v>
      </c>
      <c r="H93" s="9"/>
      <c r="I93" s="9">
        <f>ROUND(I92*J6,2)</f>
        <v>85.5</v>
      </c>
      <c r="J93" s="9"/>
    </row>
    <row r="94" spans="1:11">
      <c r="A94" s="9"/>
      <c r="B94" s="9"/>
      <c r="C94" s="9"/>
      <c r="D94" s="9"/>
      <c r="E94" s="9"/>
      <c r="G94" t="s">
        <v>73</v>
      </c>
    </row>
    <row r="96" spans="1:11">
      <c r="A96" t="s">
        <v>70</v>
      </c>
    </row>
    <row r="97" spans="1:1">
      <c r="A97" t="s">
        <v>85</v>
      </c>
    </row>
  </sheetData>
  <mergeCells count="2">
    <mergeCell ref="J16:M17"/>
    <mergeCell ref="G73:K75"/>
  </mergeCells>
  <printOptions headings="1" gridLines="1"/>
  <pageMargins left="0.70866141732283472" right="0.70866141732283472" top="0.59055118110236227" bottom="0.59055118110236227" header="0.31496062992125984" footer="0.31496062992125984"/>
  <pageSetup paperSize="9" scale="52" orientation="portrait" horizontalDpi="300" verticalDpi="300" r:id="rId1"/>
  <headerFooter>
    <oddHeader>&amp;CTransportkosten KSK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2021-05-03T21:54:05Z</cp:lastPrinted>
  <dcterms:created xsi:type="dcterms:W3CDTF">2021-05-03T10:35:28Z</dcterms:created>
  <dcterms:modified xsi:type="dcterms:W3CDTF">2021-05-03T21:55:24Z</dcterms:modified>
</cp:coreProperties>
</file>