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50" windowHeight="12390"/>
  </bookViews>
  <sheets>
    <sheet name="Tabelle1" sheetId="1" r:id="rId1"/>
    <sheet name="Tabelle2" sheetId="2" r:id="rId2"/>
    <sheet name="Tabelle3" sheetId="3" r:id="rId3"/>
  </sheets>
  <externalReferences>
    <externalReference r:id="rId4"/>
    <externalReference r:id="rId5"/>
  </externalReferences>
  <definedNames>
    <definedName name="_xlnm.Print_Area" localSheetId="0">Tabelle1!$A$1:$I$29,Tabelle1!$K$1:$U$29</definedName>
    <definedName name="eee">[1]Noten!$E$159:$E$175</definedName>
    <definedName name="staff">[2]Noten!$E$159:$E$175</definedName>
    <definedName name="staffel">Tabelle1!$B$53:$B$69</definedName>
  </definedNames>
  <calcPr calcId="125725"/>
</workbook>
</file>

<file path=xl/calcChain.xml><?xml version="1.0" encoding="utf-8"?>
<calcChain xmlns="http://schemas.openxmlformats.org/spreadsheetml/2006/main">
  <c r="U6" i="1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5"/>
  <c r="J9"/>
  <c r="S9" s="1"/>
  <c r="S15"/>
  <c r="S16"/>
  <c r="S17"/>
  <c r="S18"/>
  <c r="S19"/>
  <c r="S20"/>
  <c r="S21"/>
  <c r="S22"/>
  <c r="S23"/>
  <c r="S24"/>
  <c r="S25"/>
  <c r="S26"/>
  <c r="S27"/>
  <c r="S13"/>
  <c r="S12"/>
  <c r="S11"/>
  <c r="S10"/>
  <c r="S8"/>
  <c r="S7"/>
  <c r="S6"/>
  <c r="S5"/>
  <c r="X12"/>
  <c r="X5"/>
  <c r="X6"/>
  <c r="W11"/>
  <c r="W8"/>
  <c r="E5"/>
  <c r="J5" s="1"/>
  <c r="E6"/>
  <c r="J6" s="1"/>
  <c r="E7"/>
  <c r="E8"/>
  <c r="E9"/>
  <c r="E10"/>
  <c r="J10" s="1"/>
  <c r="E11"/>
  <c r="E12"/>
  <c r="E13"/>
  <c r="J13" s="1"/>
  <c r="E14"/>
  <c r="J14" s="1"/>
  <c r="S14" s="1"/>
  <c r="E15"/>
  <c r="E16"/>
  <c r="E17"/>
  <c r="J17" s="1"/>
  <c r="E18"/>
  <c r="E19"/>
  <c r="E20"/>
  <c r="E21"/>
  <c r="J21" s="1"/>
  <c r="E22"/>
  <c r="J22" s="1"/>
  <c r="E23"/>
  <c r="J23" s="1"/>
  <c r="E24"/>
  <c r="E25"/>
  <c r="J25" s="1"/>
  <c r="E26"/>
  <c r="M21"/>
  <c r="R21" s="1"/>
  <c r="M22"/>
  <c r="R22"/>
  <c r="M23"/>
  <c r="R23" s="1"/>
  <c r="E27"/>
  <c r="M5"/>
  <c r="R5" s="1"/>
  <c r="M6"/>
  <c r="M7"/>
  <c r="R7" s="1"/>
  <c r="M8"/>
  <c r="R8" s="1"/>
  <c r="M9"/>
  <c r="R9" s="1"/>
  <c r="M10"/>
  <c r="M11"/>
  <c r="M12"/>
  <c r="M13"/>
  <c r="R13" s="1"/>
  <c r="M14"/>
  <c r="M15"/>
  <c r="M16"/>
  <c r="M17"/>
  <c r="R17" s="1"/>
  <c r="M18"/>
  <c r="M19"/>
  <c r="M20"/>
  <c r="M24"/>
  <c r="R24" s="1"/>
  <c r="M25"/>
  <c r="M26"/>
  <c r="M27"/>
  <c r="R6"/>
  <c r="R10"/>
  <c r="R11"/>
  <c r="R12"/>
  <c r="R14"/>
  <c r="R15"/>
  <c r="R16"/>
  <c r="R18"/>
  <c r="R19"/>
  <c r="R20"/>
  <c r="R25"/>
  <c r="R26"/>
  <c r="R27"/>
  <c r="J7"/>
  <c r="J8"/>
  <c r="J11"/>
  <c r="J12"/>
  <c r="J15"/>
  <c r="T15" s="1"/>
  <c r="J16"/>
  <c r="T16" s="1"/>
  <c r="J18"/>
  <c r="J19"/>
  <c r="J20"/>
  <c r="T20" s="1"/>
  <c r="J24"/>
  <c r="J26"/>
  <c r="J27"/>
  <c r="T27"/>
  <c r="T11" l="1"/>
  <c r="T12"/>
  <c r="T8"/>
  <c r="T25"/>
  <c r="T21"/>
  <c r="T17"/>
  <c r="T13"/>
  <c r="T9"/>
  <c r="T24"/>
  <c r="T22"/>
  <c r="T10"/>
  <c r="T6"/>
  <c r="T26"/>
  <c r="T18"/>
  <c r="T23"/>
  <c r="T19"/>
  <c r="T14"/>
  <c r="T7"/>
  <c r="T5"/>
</calcChain>
</file>

<file path=xl/sharedStrings.xml><?xml version="1.0" encoding="utf-8"?>
<sst xmlns="http://schemas.openxmlformats.org/spreadsheetml/2006/main" count="41" uniqueCount="40">
  <si>
    <t>Name</t>
  </si>
  <si>
    <t>Vorname</t>
  </si>
  <si>
    <t>1.Kl DV</t>
  </si>
  <si>
    <t>2. Kl DV</t>
  </si>
  <si>
    <t>Ø Kl DV</t>
  </si>
  <si>
    <t>Ø KL</t>
  </si>
  <si>
    <t>1. SL DV</t>
  </si>
  <si>
    <t>2. SL DV</t>
  </si>
  <si>
    <t>Ø SLDV</t>
  </si>
  <si>
    <t>Ø SL</t>
  </si>
  <si>
    <t>Klasse:</t>
  </si>
  <si>
    <t>Jahr:</t>
  </si>
  <si>
    <t>Fach:</t>
  </si>
  <si>
    <t>Gesamtziffer</t>
  </si>
  <si>
    <t>Note</t>
  </si>
  <si>
    <t>1. SL BWL</t>
  </si>
  <si>
    <t>2. SL BWL</t>
  </si>
  <si>
    <t>1. SL REWE</t>
  </si>
  <si>
    <t>2. SL REWE</t>
  </si>
  <si>
    <t>1.Kl BWL</t>
  </si>
  <si>
    <t>2.Kl BWL</t>
  </si>
  <si>
    <t>1.Kl REWE</t>
  </si>
  <si>
    <t>2. Kl REWE</t>
  </si>
  <si>
    <t>Datum:</t>
  </si>
  <si>
    <t>Unterschrift:</t>
  </si>
  <si>
    <t>Definitionsfrage:</t>
  </si>
  <si>
    <t>T-Fach1</t>
  </si>
  <si>
    <t>T-Fach2</t>
  </si>
  <si>
    <t>T-Fach3</t>
  </si>
  <si>
    <t>Amann</t>
  </si>
  <si>
    <t>Bmann</t>
  </si>
  <si>
    <t>Cmann</t>
  </si>
  <si>
    <t>eventl. ausblenden</t>
  </si>
  <si>
    <t>nur zur Info-&gt;löschen</t>
  </si>
  <si>
    <t>Eingabefelder</t>
  </si>
  <si>
    <t>ebenso die Noten</t>
  </si>
  <si>
    <t>pädag. Noten = Ø überschreiben</t>
  </si>
  <si>
    <t>ansonsten-&gt; Finger weg von Ø</t>
  </si>
  <si>
    <t>falls vertan-&gt; Formel runterziehen</t>
  </si>
  <si>
    <t>Farbe löschbar</t>
  </si>
</sst>
</file>

<file path=xl/styles.xml><?xml version="1.0" encoding="utf-8"?>
<styleSheet xmlns="http://schemas.openxmlformats.org/spreadsheetml/2006/main">
  <numFmts count="1">
    <numFmt numFmtId="164" formatCode="dd/mm/yy;@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1" applyNumberFormat="1" applyFont="1" applyFill="1" applyBorder="1" applyAlignment="1"/>
    <xf numFmtId="2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 applyBorder="1" applyProtection="1">
      <protection locked="0"/>
    </xf>
    <xf numFmtId="0" fontId="0" fillId="0" borderId="1" xfId="0" applyBorder="1"/>
    <xf numFmtId="0" fontId="0" fillId="0" borderId="1" xfId="1" applyNumberFormat="1" applyFont="1" applyBorder="1" applyAlignment="1"/>
    <xf numFmtId="0" fontId="0" fillId="0" borderId="1" xfId="0" applyBorder="1" applyAlignment="1">
      <alignment horizontal="center"/>
    </xf>
    <xf numFmtId="0" fontId="0" fillId="0" borderId="1" xfId="1" applyNumberFormat="1" applyFont="1" applyFill="1" applyBorder="1" applyAlignment="1"/>
    <xf numFmtId="2" fontId="0" fillId="2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2" fontId="0" fillId="2" borderId="3" xfId="0" applyNumberFormat="1" applyFill="1" applyBorder="1" applyAlignment="1" applyProtection="1">
      <alignment horizontal="right"/>
      <protection locked="0"/>
    </xf>
    <xf numFmtId="2" fontId="0" fillId="0" borderId="3" xfId="0" applyNumberFormat="1" applyBorder="1" applyAlignment="1">
      <alignment horizontal="right"/>
    </xf>
    <xf numFmtId="2" fontId="0" fillId="2" borderId="3" xfId="0" applyNumberFormat="1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164" fontId="0" fillId="0" borderId="1" xfId="0" applyNumberFormat="1" applyBorder="1"/>
    <xf numFmtId="0" fontId="0" fillId="2" borderId="1" xfId="0" applyFill="1" applyBorder="1" applyProtection="1">
      <protection locked="0"/>
    </xf>
    <xf numFmtId="0" fontId="0" fillId="0" borderId="0" xfId="0" applyAlignment="1">
      <alignment horizontal="right"/>
    </xf>
    <xf numFmtId="10" fontId="0" fillId="3" borderId="1" xfId="0" applyNumberFormat="1" applyFill="1" applyBorder="1"/>
    <xf numFmtId="9" fontId="0" fillId="3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164" fontId="0" fillId="2" borderId="1" xfId="0" applyNumberFormat="1" applyFill="1" applyBorder="1"/>
    <xf numFmtId="0" fontId="0" fillId="4" borderId="1" xfId="0" applyFill="1" applyBorder="1"/>
    <xf numFmtId="0" fontId="0" fillId="4" borderId="0" xfId="0" applyFill="1"/>
    <xf numFmtId="0" fontId="0" fillId="3" borderId="0" xfId="0" applyFill="1"/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3" fillId="0" borderId="0" xfId="0" applyFont="1"/>
  </cellXfs>
  <cellStyles count="2">
    <cellStyle name="Normal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irtual_tausch_w2010\excel2010\noten_16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irtual_tausch_w2010/excel2010/noten_16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n"/>
      <sheetName val="Basis"/>
      <sheetName val="GO4"/>
      <sheetName val="GM2_GHP"/>
      <sheetName val="GO2_GHP"/>
      <sheetName val="VO3"/>
      <sheetName val="VO1"/>
    </sheetNames>
    <sheetDataSet>
      <sheetData sheetId="0">
        <row r="159">
          <cell r="E159">
            <v>0.7</v>
          </cell>
        </row>
        <row r="160">
          <cell r="E160">
            <v>1</v>
          </cell>
        </row>
        <row r="161">
          <cell r="E161">
            <v>1.3</v>
          </cell>
        </row>
        <row r="162">
          <cell r="E162">
            <v>1.7</v>
          </cell>
        </row>
        <row r="163">
          <cell r="E163">
            <v>2</v>
          </cell>
        </row>
        <row r="164">
          <cell r="E164">
            <v>2.2999999999999998</v>
          </cell>
        </row>
        <row r="165">
          <cell r="E165">
            <v>2.7</v>
          </cell>
        </row>
        <row r="166">
          <cell r="E166">
            <v>3</v>
          </cell>
        </row>
        <row r="167">
          <cell r="E167">
            <v>3.3</v>
          </cell>
        </row>
        <row r="168">
          <cell r="E168">
            <v>3.7</v>
          </cell>
        </row>
        <row r="169">
          <cell r="E169">
            <v>4</v>
          </cell>
        </row>
        <row r="170">
          <cell r="E170">
            <v>4.3</v>
          </cell>
        </row>
        <row r="171">
          <cell r="E171">
            <v>4.7</v>
          </cell>
        </row>
        <row r="172">
          <cell r="E172">
            <v>5</v>
          </cell>
        </row>
        <row r="173">
          <cell r="E173">
            <v>5.3</v>
          </cell>
        </row>
        <row r="174">
          <cell r="E174">
            <v>5.7</v>
          </cell>
        </row>
        <row r="175">
          <cell r="E175">
            <v>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n"/>
      <sheetName val="Basis"/>
      <sheetName val="GO4"/>
      <sheetName val="GM2_GHP"/>
      <sheetName val="GO2_GHP"/>
      <sheetName val="VO3"/>
      <sheetName val="VO1"/>
      <sheetName val="GU1_GHP"/>
      <sheetName val="GU1_DV"/>
      <sheetName val="GO6_PK"/>
      <sheetName val="GO6_DV"/>
      <sheetName val="GO1_PK"/>
      <sheetName val="GO2_PK"/>
      <sheetName val="GU3_DV"/>
      <sheetName val="GU4_DV"/>
      <sheetName val="VM3_DV"/>
      <sheetName val="VM1_DV"/>
    </sheetNames>
    <sheetDataSet>
      <sheetData sheetId="0">
        <row r="159">
          <cell r="E159">
            <v>0.7</v>
          </cell>
        </row>
        <row r="160">
          <cell r="E160">
            <v>1</v>
          </cell>
        </row>
        <row r="161">
          <cell r="E161">
            <v>1.3</v>
          </cell>
        </row>
        <row r="162">
          <cell r="E162">
            <v>1.7</v>
          </cell>
        </row>
        <row r="163">
          <cell r="E163">
            <v>2</v>
          </cell>
        </row>
        <row r="164">
          <cell r="E164">
            <v>2.2999999999999998</v>
          </cell>
        </row>
        <row r="165">
          <cell r="E165">
            <v>2.7</v>
          </cell>
        </row>
        <row r="166">
          <cell r="E166">
            <v>3</v>
          </cell>
        </row>
        <row r="167">
          <cell r="E167">
            <v>3.3</v>
          </cell>
        </row>
        <row r="168">
          <cell r="E168">
            <v>3.7</v>
          </cell>
        </row>
        <row r="169">
          <cell r="E169">
            <v>4</v>
          </cell>
        </row>
        <row r="170">
          <cell r="E170">
            <v>4.3</v>
          </cell>
        </row>
        <row r="171">
          <cell r="E171">
            <v>4.7</v>
          </cell>
        </row>
        <row r="172">
          <cell r="E172">
            <v>5</v>
          </cell>
        </row>
        <row r="173">
          <cell r="E173">
            <v>5.3</v>
          </cell>
        </row>
        <row r="174">
          <cell r="E174">
            <v>5.7</v>
          </cell>
        </row>
        <row r="175">
          <cell r="E175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9"/>
  <sheetViews>
    <sheetView tabSelected="1" workbookViewId="0">
      <selection activeCell="B1" sqref="B1"/>
    </sheetView>
  </sheetViews>
  <sheetFormatPr baseColWidth="10" defaultRowHeight="15"/>
  <cols>
    <col min="1" max="1" width="14.140625" customWidth="1"/>
    <col min="2" max="2" width="13.5703125" customWidth="1"/>
    <col min="3" max="18" width="9.28515625" customWidth="1"/>
    <col min="19" max="19" width="12" customWidth="1"/>
    <col min="20" max="20" width="8.7109375" customWidth="1"/>
    <col min="21" max="21" width="13.140625" customWidth="1"/>
    <col min="22" max="22" width="18" customWidth="1"/>
  </cols>
  <sheetData>
    <row r="1" spans="1:24">
      <c r="A1" s="5" t="s">
        <v>10</v>
      </c>
      <c r="B1" s="22"/>
      <c r="C1" s="5" t="s">
        <v>11</v>
      </c>
      <c r="D1" s="22"/>
      <c r="E1" s="5"/>
      <c r="F1" s="25"/>
      <c r="G1" s="25"/>
      <c r="H1" s="5" t="s">
        <v>12</v>
      </c>
      <c r="I1" s="22"/>
      <c r="J1" s="5"/>
      <c r="K1" s="5"/>
      <c r="L1" s="5"/>
      <c r="M1" s="5"/>
      <c r="N1" s="25"/>
      <c r="O1" s="25"/>
      <c r="P1" s="5"/>
      <c r="Q1" s="5"/>
      <c r="R1" s="5"/>
      <c r="S1" s="5"/>
      <c r="T1" s="5"/>
      <c r="U1" s="5"/>
      <c r="W1" t="s">
        <v>33</v>
      </c>
    </row>
    <row r="2" spans="1:24">
      <c r="A2" s="5"/>
      <c r="B2" s="5"/>
      <c r="C2" s="5"/>
      <c r="D2" s="22" t="s">
        <v>26</v>
      </c>
      <c r="E2" s="20">
        <v>0.2</v>
      </c>
      <c r="F2" s="21" t="s">
        <v>27</v>
      </c>
      <c r="G2" s="21">
        <v>0.4</v>
      </c>
      <c r="H2" s="21" t="s">
        <v>28</v>
      </c>
      <c r="I2" s="20">
        <v>0.4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4">
      <c r="B3" s="5" t="s">
        <v>23</v>
      </c>
      <c r="C3" s="23"/>
      <c r="D3" s="23"/>
      <c r="E3" s="24"/>
      <c r="F3" s="23"/>
      <c r="G3" s="23"/>
      <c r="H3" s="23"/>
      <c r="I3" s="23"/>
      <c r="J3" s="5"/>
      <c r="K3" s="23"/>
      <c r="L3" s="23"/>
      <c r="M3" s="17"/>
      <c r="N3" s="23"/>
      <c r="O3" s="23"/>
      <c r="P3" s="23"/>
      <c r="Q3" s="23"/>
      <c r="R3" s="5"/>
      <c r="S3" s="5"/>
      <c r="T3" s="5"/>
      <c r="U3" s="5"/>
    </row>
    <row r="4" spans="1:24">
      <c r="A4" s="6" t="s">
        <v>0</v>
      </c>
      <c r="B4" s="6" t="s">
        <v>1</v>
      </c>
      <c r="C4" s="5" t="s">
        <v>2</v>
      </c>
      <c r="D4" s="5" t="s">
        <v>3</v>
      </c>
      <c r="E4" s="5" t="s">
        <v>4</v>
      </c>
      <c r="F4" s="5" t="s">
        <v>19</v>
      </c>
      <c r="G4" s="5" t="s">
        <v>20</v>
      </c>
      <c r="H4" s="5" t="s">
        <v>21</v>
      </c>
      <c r="I4" s="5" t="s">
        <v>22</v>
      </c>
      <c r="J4" s="7" t="s">
        <v>5</v>
      </c>
      <c r="K4" s="5" t="s">
        <v>6</v>
      </c>
      <c r="L4" s="5" t="s">
        <v>7</v>
      </c>
      <c r="M4" s="5" t="s">
        <v>8</v>
      </c>
      <c r="N4" s="5" t="s">
        <v>15</v>
      </c>
      <c r="O4" s="5" t="s">
        <v>16</v>
      </c>
      <c r="P4" s="5" t="s">
        <v>17</v>
      </c>
      <c r="Q4" s="5" t="s">
        <v>18</v>
      </c>
      <c r="R4" s="7" t="s">
        <v>9</v>
      </c>
      <c r="S4" s="5" t="s">
        <v>13</v>
      </c>
      <c r="T4" s="5" t="s">
        <v>14</v>
      </c>
      <c r="U4" s="5"/>
    </row>
    <row r="5" spans="1:24">
      <c r="A5" s="5" t="s">
        <v>29</v>
      </c>
      <c r="B5" s="5"/>
      <c r="C5" s="9">
        <v>1</v>
      </c>
      <c r="D5" s="9"/>
      <c r="E5" s="10">
        <f>IF((C5+D5)&lt;&gt;0,(C5+D5)/COUNT(C5:D5),)</f>
        <v>1</v>
      </c>
      <c r="F5" s="11"/>
      <c r="G5" s="18"/>
      <c r="H5" s="9"/>
      <c r="I5" s="9"/>
      <c r="J5" s="10">
        <f>ROUND(IF(AND(E5&lt;&gt;0,F5+G5&lt;&gt;0,H5+I5&lt;&gt;0),E5*$E$2+(F5+G5)/COUNT(F5:G5)*$G$2+(H5+I5)/COUNT(H5:I5)*$I$2,IF(AND(E5=0,F5+G5=0,H5+I5=0),0,IF(AND(E5&lt;&gt;0,F5+G5=0,H5+I5=0),E5,IF(AND(E5=0,F5+G5&lt;&gt;0,H5+I5&lt;&gt;0),(F5+G5)/COUNT(F5:G5)*($G$2+$E$2/2)+(H5+I5)/COUNT(H5:I5)*($I$2+$E$2/2),IF(AND(E5&lt;&gt;0,F5+G5&lt;&gt;0,H5+I5=0),E5*($E$2+$I$2*$E$2/($E$2+$G$2))+(F5+G5)/COUNT(F5:G5)*($G$2+$I$2*($G$2/($E$2+$G$2))),IF(AND(E5&lt;&gt;0,F5+G5=0,H5+I5&lt;&gt;0),E5*($E$2+$G$2*$E$2/($E$2+$I$2))+(H5+I5)/COUNT(H5:I5)*($I$2+$G$2*($I$2/($E$2+$I$2))),IF(AND(E5=0,F5+G5=0,H5+I5&lt;&gt;0),(H5+I5)/COUNT(H5:I5),IF(AND(E5=0,F5+G5&lt;&gt;0,H5+I5=0),(F5+G5)/COUNT(F5:G5),-999)))))))),2)</f>
        <v>1</v>
      </c>
      <c r="K5" s="9"/>
      <c r="L5" s="9">
        <v>3</v>
      </c>
      <c r="M5" s="10">
        <f>IF((K5+L5)&lt;&gt;0,(K5+L5)/COUNT(K5:L5),)</f>
        <v>3</v>
      </c>
      <c r="N5" s="11">
        <v>1</v>
      </c>
      <c r="O5" s="18"/>
      <c r="P5" s="9"/>
      <c r="Q5" s="9">
        <v>1</v>
      </c>
      <c r="R5" s="10">
        <f>ROUND(IF(AND(M5&lt;&gt;0,N5+O5&lt;&gt;0,P5+Q5&lt;&gt;0),M5*$E$2+(N5+O5)/COUNT(N5:O5)*$G$2+(P5+Q5)/COUNT(P5:Q5)*$I$2,IF(AND(M5=0,N5+O5=0,P5+Q5=0),0,IF(AND(M5&lt;&gt;0,N5+O5=0,P5+Q5=0),M5,IF(AND(M5=0,N5+O5&lt;&gt;0,P5+Q5&lt;&gt;0),(N5+O5)/COUNT(N5:O5)*($G$2+$E$2/2)+(P5+Q5)/COUNT(P5:Q5)*($I$2+$E$2/2),IF(AND(M5&lt;&gt;0,N5+O5&lt;&gt;0,P5+Q5=0),M5*($E$2+$I$2*$E$2/($E$2+$G$2))+(N5+O5)/COUNT(N5:O5)*($G$2+$I$2*($G$2/($E$2+$G$2))),IF(AND(M5&lt;&gt;0,N5+O5=0,P5+Q5&lt;&gt;0),M5*($E$2+$G$2*$E$2/($E$2+$I$2))+(P5+Q5)/COUNT(P5:Q5)*($I$2+$G$2*($I$2/($E$2+$I$2))),IF(AND(M5=0,N5+O5=0,P5+Q5&lt;&gt;0),(P5+Q5)/COUNT(P5:Q5),IF(AND(M5=0,N5+O5&lt;&gt;0,P5+Q5=0),(N5+O5)/COUNT(N5:O5),-999)))))))),2)</f>
        <v>1.4</v>
      </c>
      <c r="S5" s="10">
        <f t="shared" ref="S5:S13" si="0">ROUND(IF(AND(J5&lt;&gt;0,R5&lt;&gt;0),(J5+R5)/2,IF(J5&lt;&gt;0,J5,R5)),2)</f>
        <v>1.2</v>
      </c>
      <c r="T5" s="7">
        <f>IF(S5=0,"",IF(S5&lt;=1.5,1,IF(S5&lt;=2.5,2,IF(S5&lt;=3.5,3,IF(S5&lt;=4.5,4,IF(S5&lt;=5.5,5,6))))))</f>
        <v>1</v>
      </c>
      <c r="U5" s="5" t="str">
        <f>IF(A5&lt;&gt;"",A5,"")</f>
        <v>Amann</v>
      </c>
      <c r="X5">
        <f>7/5</f>
        <v>1.4</v>
      </c>
    </row>
    <row r="6" spans="1:24">
      <c r="A6" s="5" t="s">
        <v>30</v>
      </c>
      <c r="B6" s="5"/>
      <c r="C6" s="9">
        <v>4</v>
      </c>
      <c r="D6" s="9">
        <v>4</v>
      </c>
      <c r="E6" s="10">
        <f t="shared" ref="E6:E27" si="1">IF((C6+D6)&lt;&gt;0,(C6+D6)/COUNT(C6:D6),)</f>
        <v>4</v>
      </c>
      <c r="F6" s="12">
        <v>1</v>
      </c>
      <c r="G6" s="18"/>
      <c r="H6" s="9"/>
      <c r="I6" s="9"/>
      <c r="J6" s="10">
        <f t="shared" ref="J6:J27" si="2">ROUND(IF(AND(E6&lt;&gt;0,F6+G6&lt;&gt;0,H6+I6&lt;&gt;0),E6*$E$2+(F6+G6)/COUNT(F6:G6)*$G$2+(H6+I6)/COUNT(H6:I6)*$I$2,IF(AND(E6=0,F6+G6=0,H6+I6=0),0,IF(AND(E6&lt;&gt;0,F6+G6=0,H6+I6=0),E6,IF(AND(E6=0,F6+G6&lt;&gt;0,H6+I6&lt;&gt;0),(F6+G6)/COUNT(F6:G6)*($G$2+$E$2/2)+(H6+I6)/COUNT(H6:I6)*($I$2+$E$2/2),IF(AND(E6&lt;&gt;0,F6+G6&lt;&gt;0,H6+I6=0),E6*($E$2+$I$2*$E$2/($E$2+$G$2))+(F6+G6)/COUNT(F6:G6)*($G$2+$I$2*($G$2/($E$2+$G$2))),IF(AND(E6&lt;&gt;0,F6+G6=0,H6+I6&lt;&gt;0),E6*($E$2+$G$2*$E$2/($E$2+$I$2))+(H6+I6)/COUNT(H6:I6)*($I$2+$G$2*($I$2/($E$2+$I$2))),IF(AND(E6=0,F6+G6=0,H6+I6&lt;&gt;0),(H6+I6)/COUNT(H6:I6),IF(AND(E6=0,F6+G6&lt;&gt;0,H6+I6=0),(F6+G6)/COUNT(F6:G6),-999)))))))),2)</f>
        <v>2</v>
      </c>
      <c r="K6" s="9">
        <v>4</v>
      </c>
      <c r="L6" s="9"/>
      <c r="M6" s="10">
        <f t="shared" ref="M6:M27" si="3">IF((K6+L6)&lt;&gt;0,(K6+L6)/COUNT(K6:L6),)</f>
        <v>4</v>
      </c>
      <c r="N6" s="11"/>
      <c r="O6" s="18">
        <v>1</v>
      </c>
      <c r="P6" s="9">
        <v>1</v>
      </c>
      <c r="Q6" s="9"/>
      <c r="R6" s="10">
        <f t="shared" ref="R6:R27" si="4">ROUND(IF(AND(M6&lt;&gt;0,N6+O6&lt;&gt;0,P6+Q6&lt;&gt;0),M6*$E$2+(N6+O6)/COUNT(N6:O6)*$G$2+(P6+Q6)/COUNT(P6:Q6)*$I$2,IF(AND(M6=0,N6+O6=0,P6+Q6=0),0,IF(AND(M6&lt;&gt;0,N6+O6=0,P6+Q6=0),M6,IF(AND(M6=0,N6+O6&lt;&gt;0,P6+Q6&lt;&gt;0),(N6+O6)/COUNT(N6:O6)*($G$2+$E$2/2)+(P6+Q6)/COUNT(P6:Q6)*($I$2+$E$2/2),IF(AND(M6&lt;&gt;0,N6+O6&lt;&gt;0,P6+Q6=0),M6*($E$2+$I$2*$E$2/($E$2+$G$2))+(N6+O6)/COUNT(N6:O6)*($G$2+$I$2*($G$2/($E$2+$G$2))),IF(AND(M6&lt;&gt;0,N6+O6=0,P6+Q6&lt;&gt;0),M6*($E$2+$G$2*$E$2/($E$2+$I$2))+(P6+Q6)/COUNT(P6:Q6)*($I$2+$G$2*($I$2/($E$2+$I$2))),IF(AND(M6=0,N6+O6=0,P6+Q6&lt;&gt;0),(P6+Q6)/COUNT(P6:Q6),IF(AND(M6=0,N6+O6&lt;&gt;0,P6+Q6=0),(N6+O6)/COUNT(N6:O6),-999)))))))),2)</f>
        <v>1.6</v>
      </c>
      <c r="S6" s="10">
        <f t="shared" si="0"/>
        <v>1.8</v>
      </c>
      <c r="T6" s="7">
        <f t="shared" ref="T6:T27" si="5">IF(S6=0,"",IF(S6&lt;=1.5,1,IF(S6&lt;=2.5,2,IF(S6&lt;=3.5,3,IF(S6&lt;=4.5,4,IF(S6&lt;=5.5,5,6))))))</f>
        <v>2</v>
      </c>
      <c r="U6" s="5" t="str">
        <f t="shared" ref="U6:U27" si="6">IF(A6&lt;&gt;"",A6,"")</f>
        <v>Bmann</v>
      </c>
      <c r="X6">
        <f>8/5</f>
        <v>1.6</v>
      </c>
    </row>
    <row r="7" spans="1:24">
      <c r="A7" s="5"/>
      <c r="B7" s="5"/>
      <c r="C7" s="9">
        <v>1</v>
      </c>
      <c r="D7" s="9"/>
      <c r="E7" s="10">
        <f t="shared" si="1"/>
        <v>1</v>
      </c>
      <c r="F7" s="11"/>
      <c r="G7" s="18">
        <v>4</v>
      </c>
      <c r="H7" s="9"/>
      <c r="I7" s="9"/>
      <c r="J7" s="10">
        <f t="shared" si="2"/>
        <v>3</v>
      </c>
      <c r="K7" s="9">
        <v>3</v>
      </c>
      <c r="L7" s="9"/>
      <c r="M7" s="10">
        <f t="shared" si="3"/>
        <v>3</v>
      </c>
      <c r="N7" s="11">
        <v>1</v>
      </c>
      <c r="O7" s="18">
        <v>1</v>
      </c>
      <c r="P7" s="9">
        <v>1</v>
      </c>
      <c r="Q7" s="9">
        <v>1</v>
      </c>
      <c r="R7" s="10">
        <f t="shared" si="4"/>
        <v>1.4</v>
      </c>
      <c r="S7" s="10">
        <f t="shared" si="0"/>
        <v>2.2000000000000002</v>
      </c>
      <c r="T7" s="7">
        <f t="shared" si="5"/>
        <v>2</v>
      </c>
      <c r="U7" s="5" t="str">
        <f t="shared" si="6"/>
        <v/>
      </c>
    </row>
    <row r="8" spans="1:24">
      <c r="A8" s="5"/>
      <c r="B8" s="5"/>
      <c r="C8" s="9">
        <v>1</v>
      </c>
      <c r="D8" s="9"/>
      <c r="E8" s="10">
        <f t="shared" si="1"/>
        <v>1</v>
      </c>
      <c r="F8" s="11">
        <v>3</v>
      </c>
      <c r="G8" s="18"/>
      <c r="H8" s="9">
        <v>3</v>
      </c>
      <c r="I8" s="9"/>
      <c r="J8" s="10">
        <f t="shared" si="2"/>
        <v>2.6</v>
      </c>
      <c r="K8" s="9"/>
      <c r="L8" s="9"/>
      <c r="M8" s="10">
        <f t="shared" si="3"/>
        <v>0</v>
      </c>
      <c r="N8" s="11"/>
      <c r="O8" s="18"/>
      <c r="P8" s="9"/>
      <c r="Q8" s="9"/>
      <c r="R8" s="10">
        <f t="shared" si="4"/>
        <v>0</v>
      </c>
      <c r="S8" s="10">
        <f t="shared" si="0"/>
        <v>2.6</v>
      </c>
      <c r="T8" s="7">
        <f t="shared" si="5"/>
        <v>3</v>
      </c>
      <c r="U8" s="5" t="str">
        <f t="shared" si="6"/>
        <v/>
      </c>
      <c r="W8">
        <f>13/5</f>
        <v>2.6</v>
      </c>
    </row>
    <row r="9" spans="1:24">
      <c r="A9" s="5"/>
      <c r="B9" s="5"/>
      <c r="C9" s="9">
        <v>1</v>
      </c>
      <c r="D9" s="9">
        <v>1</v>
      </c>
      <c r="E9" s="10">
        <f t="shared" si="1"/>
        <v>1</v>
      </c>
      <c r="F9" s="11"/>
      <c r="G9" s="18">
        <v>3</v>
      </c>
      <c r="H9" s="9"/>
      <c r="I9" s="9">
        <v>3</v>
      </c>
      <c r="J9" s="10">
        <f t="shared" si="2"/>
        <v>2.6</v>
      </c>
      <c r="K9" s="9"/>
      <c r="L9" s="9"/>
      <c r="M9" s="10">
        <f t="shared" si="3"/>
        <v>0</v>
      </c>
      <c r="N9" s="11"/>
      <c r="O9" s="18"/>
      <c r="P9" s="9"/>
      <c r="Q9" s="9"/>
      <c r="R9" s="10">
        <f t="shared" si="4"/>
        <v>0</v>
      </c>
      <c r="S9" s="10">
        <f t="shared" si="0"/>
        <v>2.6</v>
      </c>
      <c r="T9" s="7">
        <f t="shared" si="5"/>
        <v>3</v>
      </c>
      <c r="U9" s="5" t="str">
        <f t="shared" si="6"/>
        <v/>
      </c>
    </row>
    <row r="10" spans="1:24">
      <c r="A10" s="5"/>
      <c r="B10" s="5"/>
      <c r="C10" s="9">
        <v>4</v>
      </c>
      <c r="D10" s="9"/>
      <c r="E10" s="10">
        <f t="shared" si="1"/>
        <v>4</v>
      </c>
      <c r="F10" s="11"/>
      <c r="G10" s="18"/>
      <c r="H10" s="9"/>
      <c r="I10" s="9">
        <v>1</v>
      </c>
      <c r="J10" s="10">
        <f t="shared" si="2"/>
        <v>2</v>
      </c>
      <c r="K10" s="9"/>
      <c r="L10" s="9"/>
      <c r="M10" s="10">
        <f t="shared" si="3"/>
        <v>0</v>
      </c>
      <c r="N10" s="11"/>
      <c r="O10" s="18"/>
      <c r="P10" s="9"/>
      <c r="Q10" s="9"/>
      <c r="R10" s="10">
        <f t="shared" si="4"/>
        <v>0</v>
      </c>
      <c r="S10" s="10">
        <f t="shared" si="0"/>
        <v>2</v>
      </c>
      <c r="T10" s="7">
        <f t="shared" si="5"/>
        <v>2</v>
      </c>
      <c r="U10" s="5" t="str">
        <f t="shared" si="6"/>
        <v/>
      </c>
    </row>
    <row r="11" spans="1:24">
      <c r="A11" s="5"/>
      <c r="B11" s="5"/>
      <c r="C11" s="9">
        <v>4</v>
      </c>
      <c r="D11" s="9"/>
      <c r="E11" s="10">
        <f t="shared" si="1"/>
        <v>4</v>
      </c>
      <c r="F11" s="11"/>
      <c r="G11" s="18">
        <v>1</v>
      </c>
      <c r="H11" s="9">
        <v>2</v>
      </c>
      <c r="I11" s="9"/>
      <c r="J11" s="10">
        <f t="shared" si="2"/>
        <v>2</v>
      </c>
      <c r="K11" s="9"/>
      <c r="L11" s="9"/>
      <c r="M11" s="10">
        <f t="shared" si="3"/>
        <v>0</v>
      </c>
      <c r="N11" s="11"/>
      <c r="O11" s="18"/>
      <c r="P11" s="9"/>
      <c r="Q11" s="9"/>
      <c r="R11" s="10">
        <f t="shared" si="4"/>
        <v>0</v>
      </c>
      <c r="S11" s="10">
        <f t="shared" si="0"/>
        <v>2</v>
      </c>
      <c r="T11" s="7">
        <f t="shared" si="5"/>
        <v>2</v>
      </c>
      <c r="U11" s="5" t="str">
        <f t="shared" si="6"/>
        <v/>
      </c>
      <c r="W11">
        <f>10/5</f>
        <v>2</v>
      </c>
    </row>
    <row r="12" spans="1:24">
      <c r="A12" s="5"/>
      <c r="B12" s="5"/>
      <c r="C12" s="9"/>
      <c r="D12" s="9"/>
      <c r="E12" s="10">
        <f t="shared" si="1"/>
        <v>0</v>
      </c>
      <c r="F12" s="11"/>
      <c r="G12" s="18"/>
      <c r="H12" s="9"/>
      <c r="I12" s="9"/>
      <c r="J12" s="10">
        <f t="shared" si="2"/>
        <v>0</v>
      </c>
      <c r="K12" s="9">
        <v>3</v>
      </c>
      <c r="L12" s="9">
        <v>3</v>
      </c>
      <c r="M12" s="10">
        <f t="shared" si="3"/>
        <v>3</v>
      </c>
      <c r="N12" s="11"/>
      <c r="O12" s="18">
        <v>1</v>
      </c>
      <c r="P12" s="9"/>
      <c r="Q12" s="9"/>
      <c r="R12" s="10">
        <f t="shared" si="4"/>
        <v>1.67</v>
      </c>
      <c r="S12" s="10">
        <f t="shared" si="0"/>
        <v>1.67</v>
      </c>
      <c r="T12" s="7">
        <f t="shared" si="5"/>
        <v>2</v>
      </c>
      <c r="U12" s="5" t="str">
        <f t="shared" si="6"/>
        <v/>
      </c>
      <c r="W12" s="19" t="s">
        <v>25</v>
      </c>
      <c r="X12">
        <f t="shared" ref="X12" si="7">(3*0.2+1*0.4)/0.6</f>
        <v>1.6666666666666667</v>
      </c>
    </row>
    <row r="13" spans="1:24">
      <c r="A13" s="5"/>
      <c r="B13" s="5"/>
      <c r="C13" s="9"/>
      <c r="D13" s="9"/>
      <c r="E13" s="10">
        <f t="shared" si="1"/>
        <v>0</v>
      </c>
      <c r="F13" s="11"/>
      <c r="G13" s="18"/>
      <c r="H13" s="9"/>
      <c r="I13" s="9"/>
      <c r="J13" s="10">
        <f t="shared" si="2"/>
        <v>0</v>
      </c>
      <c r="K13" s="9">
        <v>1</v>
      </c>
      <c r="L13" s="9"/>
      <c r="M13" s="10">
        <f t="shared" si="3"/>
        <v>1</v>
      </c>
      <c r="N13" s="11">
        <v>3</v>
      </c>
      <c r="O13" s="18">
        <v>1</v>
      </c>
      <c r="P13" s="9">
        <v>3</v>
      </c>
      <c r="Q13" s="9"/>
      <c r="R13" s="10">
        <f t="shared" si="4"/>
        <v>2.2000000000000002</v>
      </c>
      <c r="S13" s="10">
        <f t="shared" si="0"/>
        <v>2.2000000000000002</v>
      </c>
      <c r="T13" s="7">
        <f t="shared" si="5"/>
        <v>2</v>
      </c>
      <c r="U13" s="5" t="str">
        <f t="shared" si="6"/>
        <v/>
      </c>
    </row>
    <row r="14" spans="1:24">
      <c r="A14" s="5"/>
      <c r="B14" s="5"/>
      <c r="C14" s="9">
        <v>1</v>
      </c>
      <c r="D14" s="9"/>
      <c r="E14" s="10">
        <f t="shared" si="1"/>
        <v>1</v>
      </c>
      <c r="F14" s="11"/>
      <c r="G14" s="18"/>
      <c r="H14" s="9"/>
      <c r="I14" s="9"/>
      <c r="J14" s="10">
        <f t="shared" si="2"/>
        <v>1</v>
      </c>
      <c r="K14" s="9">
        <v>2</v>
      </c>
      <c r="L14" s="9"/>
      <c r="M14" s="10">
        <f t="shared" si="3"/>
        <v>2</v>
      </c>
      <c r="N14" s="11"/>
      <c r="O14" s="18"/>
      <c r="P14" s="9"/>
      <c r="Q14" s="9"/>
      <c r="R14" s="10">
        <f t="shared" si="4"/>
        <v>2</v>
      </c>
      <c r="S14" s="10">
        <f t="shared" ref="S14:S27" si="8">ROUND(IF(AND(J14&lt;&gt;0,R14&lt;&gt;0),(J14+R14)/2,IF(J14&lt;&gt;0,J14,R14)),2)</f>
        <v>1.5</v>
      </c>
      <c r="T14" s="7">
        <f t="shared" si="5"/>
        <v>1</v>
      </c>
      <c r="U14" s="5" t="str">
        <f t="shared" si="6"/>
        <v/>
      </c>
      <c r="V14" t="s">
        <v>39</v>
      </c>
      <c r="W14" s="26"/>
      <c r="X14" t="s">
        <v>32</v>
      </c>
    </row>
    <row r="15" spans="1:24">
      <c r="A15" s="5" t="s">
        <v>31</v>
      </c>
      <c r="B15" s="5"/>
      <c r="C15" s="9"/>
      <c r="D15" s="9"/>
      <c r="E15" s="10">
        <f t="shared" si="1"/>
        <v>0</v>
      </c>
      <c r="F15" s="11"/>
      <c r="G15" s="18"/>
      <c r="H15" s="9"/>
      <c r="I15" s="9"/>
      <c r="J15" s="10">
        <f t="shared" si="2"/>
        <v>0</v>
      </c>
      <c r="K15" s="9"/>
      <c r="L15" s="9"/>
      <c r="M15" s="10">
        <f t="shared" si="3"/>
        <v>0</v>
      </c>
      <c r="N15" s="11"/>
      <c r="O15" s="18"/>
      <c r="P15" s="9"/>
      <c r="Q15" s="9"/>
      <c r="R15" s="10">
        <f t="shared" si="4"/>
        <v>0</v>
      </c>
      <c r="S15" s="10">
        <f t="shared" si="8"/>
        <v>0</v>
      </c>
      <c r="T15" s="7" t="str">
        <f t="shared" si="5"/>
        <v/>
      </c>
      <c r="U15" s="5" t="str">
        <f t="shared" si="6"/>
        <v>Cmann</v>
      </c>
      <c r="V15" t="s">
        <v>39</v>
      </c>
      <c r="W15" s="27"/>
      <c r="X15" t="s">
        <v>34</v>
      </c>
    </row>
    <row r="16" spans="1:24">
      <c r="A16" s="5"/>
      <c r="B16" s="5"/>
      <c r="C16" s="9"/>
      <c r="D16" s="9"/>
      <c r="E16" s="10">
        <f t="shared" si="1"/>
        <v>0</v>
      </c>
      <c r="F16" s="11"/>
      <c r="G16" s="18"/>
      <c r="H16" s="9"/>
      <c r="I16" s="9"/>
      <c r="J16" s="10">
        <f t="shared" si="2"/>
        <v>0</v>
      </c>
      <c r="K16" s="9"/>
      <c r="L16" s="9"/>
      <c r="M16" s="10">
        <f t="shared" si="3"/>
        <v>0</v>
      </c>
      <c r="N16" s="11"/>
      <c r="O16" s="18"/>
      <c r="P16" s="9"/>
      <c r="Q16" s="9"/>
      <c r="R16" s="10">
        <f t="shared" si="4"/>
        <v>0</v>
      </c>
      <c r="S16" s="10">
        <f t="shared" si="8"/>
        <v>0</v>
      </c>
      <c r="T16" s="7" t="str">
        <f t="shared" si="5"/>
        <v/>
      </c>
      <c r="U16" s="5" t="str">
        <f t="shared" si="6"/>
        <v/>
      </c>
      <c r="X16" t="s">
        <v>35</v>
      </c>
    </row>
    <row r="17" spans="1:25">
      <c r="A17" s="5"/>
      <c r="B17" s="5"/>
      <c r="C17" s="9"/>
      <c r="D17" s="9"/>
      <c r="E17" s="10">
        <f t="shared" si="1"/>
        <v>0</v>
      </c>
      <c r="F17" s="11"/>
      <c r="G17" s="18"/>
      <c r="H17" s="9"/>
      <c r="I17" s="9"/>
      <c r="J17" s="10">
        <f t="shared" si="2"/>
        <v>0</v>
      </c>
      <c r="K17" s="9"/>
      <c r="L17" s="9"/>
      <c r="M17" s="10">
        <f t="shared" si="3"/>
        <v>0</v>
      </c>
      <c r="N17" s="11"/>
      <c r="O17" s="18"/>
      <c r="P17" s="9"/>
      <c r="Q17" s="9"/>
      <c r="R17" s="10">
        <f t="shared" si="4"/>
        <v>0</v>
      </c>
      <c r="S17" s="10">
        <f t="shared" si="8"/>
        <v>0</v>
      </c>
      <c r="T17" s="7" t="str">
        <f t="shared" si="5"/>
        <v/>
      </c>
      <c r="U17" s="5" t="str">
        <f t="shared" si="6"/>
        <v/>
      </c>
    </row>
    <row r="18" spans="1:25">
      <c r="A18" s="5"/>
      <c r="B18" s="5"/>
      <c r="C18" s="9"/>
      <c r="D18" s="9"/>
      <c r="E18" s="10">
        <f t="shared" si="1"/>
        <v>0</v>
      </c>
      <c r="F18" s="11"/>
      <c r="G18" s="18"/>
      <c r="H18" s="9"/>
      <c r="I18" s="9"/>
      <c r="J18" s="10">
        <f t="shared" si="2"/>
        <v>0</v>
      </c>
      <c r="K18" s="9"/>
      <c r="L18" s="9"/>
      <c r="M18" s="10">
        <f t="shared" si="3"/>
        <v>0</v>
      </c>
      <c r="N18" s="11"/>
      <c r="O18" s="18"/>
      <c r="P18" s="9"/>
      <c r="Q18" s="9"/>
      <c r="R18" s="10">
        <f t="shared" si="4"/>
        <v>0</v>
      </c>
      <c r="S18" s="10">
        <f t="shared" si="8"/>
        <v>0</v>
      </c>
      <c r="T18" s="7" t="str">
        <f t="shared" si="5"/>
        <v/>
      </c>
      <c r="U18" s="5" t="str">
        <f t="shared" si="6"/>
        <v/>
      </c>
      <c r="W18" t="s">
        <v>36</v>
      </c>
    </row>
    <row r="19" spans="1:25">
      <c r="A19" s="5"/>
      <c r="B19" s="5"/>
      <c r="C19" s="9"/>
      <c r="D19" s="9"/>
      <c r="E19" s="10">
        <f t="shared" si="1"/>
        <v>0</v>
      </c>
      <c r="F19" s="11"/>
      <c r="G19" s="18"/>
      <c r="H19" s="9"/>
      <c r="I19" s="9"/>
      <c r="J19" s="10">
        <f t="shared" si="2"/>
        <v>0</v>
      </c>
      <c r="K19" s="9"/>
      <c r="L19" s="9"/>
      <c r="M19" s="10">
        <f t="shared" si="3"/>
        <v>0</v>
      </c>
      <c r="N19" s="11"/>
      <c r="O19" s="18"/>
      <c r="P19" s="9"/>
      <c r="Q19" s="9"/>
      <c r="R19" s="10">
        <f t="shared" si="4"/>
        <v>0</v>
      </c>
      <c r="S19" s="10">
        <f t="shared" si="8"/>
        <v>0</v>
      </c>
      <c r="T19" s="7" t="str">
        <f t="shared" si="5"/>
        <v/>
      </c>
      <c r="U19" s="5" t="str">
        <f t="shared" si="6"/>
        <v/>
      </c>
    </row>
    <row r="20" spans="1:25">
      <c r="A20" s="5"/>
      <c r="B20" s="5"/>
      <c r="C20" s="9"/>
      <c r="D20" s="9"/>
      <c r="E20" s="10">
        <f t="shared" si="1"/>
        <v>0</v>
      </c>
      <c r="F20" s="11"/>
      <c r="G20" s="18"/>
      <c r="H20" s="9"/>
      <c r="I20" s="9"/>
      <c r="J20" s="10">
        <f t="shared" si="2"/>
        <v>0</v>
      </c>
      <c r="K20" s="9"/>
      <c r="L20" s="9"/>
      <c r="M20" s="10">
        <f t="shared" si="3"/>
        <v>0</v>
      </c>
      <c r="N20" s="11"/>
      <c r="O20" s="18"/>
      <c r="P20" s="9"/>
      <c r="Q20" s="9"/>
      <c r="R20" s="10">
        <f t="shared" si="4"/>
        <v>0</v>
      </c>
      <c r="S20" s="10">
        <f t="shared" si="8"/>
        <v>0</v>
      </c>
      <c r="T20" s="7" t="str">
        <f t="shared" si="5"/>
        <v/>
      </c>
      <c r="U20" s="5" t="str">
        <f t="shared" si="6"/>
        <v/>
      </c>
      <c r="W20" s="38" t="s">
        <v>37</v>
      </c>
      <c r="X20" s="38"/>
      <c r="Y20" s="38"/>
    </row>
    <row r="21" spans="1:25">
      <c r="A21" s="5"/>
      <c r="B21" s="5"/>
      <c r="C21" s="9"/>
      <c r="D21" s="9"/>
      <c r="E21" s="10">
        <f t="shared" si="1"/>
        <v>0</v>
      </c>
      <c r="F21" s="11"/>
      <c r="G21" s="18"/>
      <c r="H21" s="9"/>
      <c r="I21" s="9"/>
      <c r="J21" s="10">
        <f t="shared" si="2"/>
        <v>0</v>
      </c>
      <c r="K21" s="9"/>
      <c r="L21" s="9"/>
      <c r="M21" s="10">
        <f t="shared" si="3"/>
        <v>0</v>
      </c>
      <c r="N21" s="11"/>
      <c r="O21" s="18"/>
      <c r="P21" s="9"/>
      <c r="Q21" s="9"/>
      <c r="R21" s="10">
        <f t="shared" ref="R21:R23" si="9">ROUND(IF(AND(M21&lt;&gt;0,N21+O21&lt;&gt;0,P21+Q21&lt;&gt;0),M21*$E$2+(N21+O21)/COUNT(N21:O21)*$G$2+(P21+Q21)/COUNT(P21:Q21)*$I$2,IF(AND(M21=0,N21+O21=0,P21+Q21=0),0,IF(AND(M21&lt;&gt;0,N21+O21=0,P21+Q21=0),M21,IF(AND(M21=0,N21+O21&lt;&gt;0,P21+Q21&lt;&gt;0),(N21+O21)/COUNT(N21:O21)*($G$2+$E$2/2)+(P21+Q21)/COUNT(P21:Q21)*($I$2+$E$2/2),IF(AND(M21&lt;&gt;0,N21+O21&lt;&gt;0,P21+Q21=0),M21*($E$2+$I$2*$E$2/($E$2+$G$2))+(N21+O21)/COUNT(N21:O21)*($G$2+$I$2*($G$2/($E$2+$G$2))),IF(AND(M21&lt;&gt;0,N21+O21=0,P21+Q21&lt;&gt;0),M21*($E$2+$G$2*$E$2/($E$2+$I$2))+(P21+Q21)/COUNT(P21:Q21)*($I$2+$G$2*($I$2/($E$2+$I$2))),IF(AND(M21=0,N21+O21=0,P21+Q21&lt;&gt;0),(P21+Q21)/COUNT(P21:Q21),IF(AND(M21=0,N21+O21&lt;&gt;0,P21+Q21=0),(N21+O21)/COUNT(N21:O21),-999)))))))),2)</f>
        <v>0</v>
      </c>
      <c r="S21" s="10">
        <f t="shared" si="8"/>
        <v>0</v>
      </c>
      <c r="T21" s="7" t="str">
        <f t="shared" si="5"/>
        <v/>
      </c>
      <c r="U21" s="5" t="str">
        <f t="shared" si="6"/>
        <v/>
      </c>
      <c r="W21" t="s">
        <v>38</v>
      </c>
    </row>
    <row r="22" spans="1:25">
      <c r="A22" s="5"/>
      <c r="B22" s="5"/>
      <c r="C22" s="9"/>
      <c r="D22" s="9"/>
      <c r="E22" s="10">
        <f t="shared" si="1"/>
        <v>0</v>
      </c>
      <c r="F22" s="11"/>
      <c r="G22" s="18"/>
      <c r="H22" s="9"/>
      <c r="I22" s="9"/>
      <c r="J22" s="10">
        <f t="shared" si="2"/>
        <v>0</v>
      </c>
      <c r="K22" s="9"/>
      <c r="L22" s="9"/>
      <c r="M22" s="10">
        <f t="shared" si="3"/>
        <v>0</v>
      </c>
      <c r="N22" s="11"/>
      <c r="O22" s="18"/>
      <c r="P22" s="9"/>
      <c r="Q22" s="9"/>
      <c r="R22" s="10">
        <f t="shared" si="9"/>
        <v>0</v>
      </c>
      <c r="S22" s="10">
        <f t="shared" si="8"/>
        <v>0</v>
      </c>
      <c r="T22" s="7" t="str">
        <f t="shared" si="5"/>
        <v/>
      </c>
      <c r="U22" s="5" t="str">
        <f t="shared" si="6"/>
        <v/>
      </c>
    </row>
    <row r="23" spans="1:25">
      <c r="A23" s="5"/>
      <c r="B23" s="5"/>
      <c r="C23" s="9"/>
      <c r="D23" s="9"/>
      <c r="E23" s="10">
        <f t="shared" si="1"/>
        <v>0</v>
      </c>
      <c r="F23" s="11"/>
      <c r="G23" s="18"/>
      <c r="H23" s="9"/>
      <c r="I23" s="9"/>
      <c r="J23" s="10">
        <f t="shared" si="2"/>
        <v>0</v>
      </c>
      <c r="K23" s="9"/>
      <c r="L23" s="9"/>
      <c r="M23" s="10">
        <f t="shared" si="3"/>
        <v>0</v>
      </c>
      <c r="N23" s="11"/>
      <c r="O23" s="18"/>
      <c r="P23" s="9"/>
      <c r="Q23" s="9"/>
      <c r="R23" s="10">
        <f t="shared" si="9"/>
        <v>0</v>
      </c>
      <c r="S23" s="10">
        <f t="shared" si="8"/>
        <v>0</v>
      </c>
      <c r="T23" s="7" t="str">
        <f t="shared" si="5"/>
        <v/>
      </c>
      <c r="U23" s="5" t="str">
        <f t="shared" si="6"/>
        <v/>
      </c>
    </row>
    <row r="24" spans="1:25">
      <c r="A24" s="5"/>
      <c r="B24" s="5"/>
      <c r="C24" s="9"/>
      <c r="D24" s="9"/>
      <c r="E24" s="10">
        <f t="shared" si="1"/>
        <v>0</v>
      </c>
      <c r="F24" s="11"/>
      <c r="G24" s="18"/>
      <c r="H24" s="9"/>
      <c r="I24" s="9"/>
      <c r="J24" s="10">
        <f t="shared" si="2"/>
        <v>0</v>
      </c>
      <c r="K24" s="9"/>
      <c r="L24" s="9"/>
      <c r="M24" s="10">
        <f t="shared" si="3"/>
        <v>0</v>
      </c>
      <c r="N24" s="11"/>
      <c r="O24" s="18"/>
      <c r="P24" s="9"/>
      <c r="Q24" s="9"/>
      <c r="R24" s="10">
        <f t="shared" si="4"/>
        <v>0</v>
      </c>
      <c r="S24" s="10">
        <f t="shared" si="8"/>
        <v>0</v>
      </c>
      <c r="T24" s="7" t="str">
        <f t="shared" si="5"/>
        <v/>
      </c>
      <c r="U24" s="5" t="str">
        <f t="shared" si="6"/>
        <v/>
      </c>
    </row>
    <row r="25" spans="1:25">
      <c r="A25" s="5"/>
      <c r="B25" s="5"/>
      <c r="C25" s="9"/>
      <c r="D25" s="9"/>
      <c r="E25" s="10">
        <f t="shared" si="1"/>
        <v>0</v>
      </c>
      <c r="F25" s="11"/>
      <c r="G25" s="18"/>
      <c r="H25" s="9"/>
      <c r="I25" s="9"/>
      <c r="J25" s="10">
        <f t="shared" si="2"/>
        <v>0</v>
      </c>
      <c r="K25" s="9"/>
      <c r="L25" s="9"/>
      <c r="M25" s="10">
        <f t="shared" si="3"/>
        <v>0</v>
      </c>
      <c r="N25" s="11"/>
      <c r="O25" s="18"/>
      <c r="P25" s="9"/>
      <c r="Q25" s="9"/>
      <c r="R25" s="10">
        <f t="shared" si="4"/>
        <v>0</v>
      </c>
      <c r="S25" s="10">
        <f t="shared" si="8"/>
        <v>0</v>
      </c>
      <c r="T25" s="7" t="str">
        <f t="shared" si="5"/>
        <v/>
      </c>
      <c r="U25" s="5" t="str">
        <f t="shared" si="6"/>
        <v/>
      </c>
    </row>
    <row r="26" spans="1:25">
      <c r="A26" s="5"/>
      <c r="B26" s="5"/>
      <c r="C26" s="9"/>
      <c r="D26" s="9"/>
      <c r="E26" s="10">
        <f t="shared" si="1"/>
        <v>0</v>
      </c>
      <c r="F26" s="11"/>
      <c r="G26" s="18"/>
      <c r="H26" s="9"/>
      <c r="I26" s="9"/>
      <c r="J26" s="10">
        <f t="shared" si="2"/>
        <v>0</v>
      </c>
      <c r="K26" s="9"/>
      <c r="L26" s="9"/>
      <c r="M26" s="10">
        <f t="shared" si="3"/>
        <v>0</v>
      </c>
      <c r="N26" s="11"/>
      <c r="O26" s="18"/>
      <c r="P26" s="9"/>
      <c r="Q26" s="9"/>
      <c r="R26" s="10">
        <f t="shared" si="4"/>
        <v>0</v>
      </c>
      <c r="S26" s="10">
        <f t="shared" si="8"/>
        <v>0</v>
      </c>
      <c r="T26" s="7" t="str">
        <f t="shared" si="5"/>
        <v/>
      </c>
      <c r="U26" s="5" t="str">
        <f t="shared" si="6"/>
        <v/>
      </c>
    </row>
    <row r="27" spans="1:25" ht="15.75" thickBot="1">
      <c r="A27" s="8"/>
      <c r="B27" s="8"/>
      <c r="C27" s="13"/>
      <c r="D27" s="13"/>
      <c r="E27" s="14">
        <f t="shared" si="1"/>
        <v>0</v>
      </c>
      <c r="F27" s="15"/>
      <c r="G27" s="18"/>
      <c r="H27" s="13"/>
      <c r="I27" s="13"/>
      <c r="J27" s="14">
        <f t="shared" si="2"/>
        <v>0</v>
      </c>
      <c r="K27" s="13"/>
      <c r="L27" s="13"/>
      <c r="M27" s="14">
        <f t="shared" si="3"/>
        <v>0</v>
      </c>
      <c r="N27" s="15"/>
      <c r="O27" s="18"/>
      <c r="P27" s="13"/>
      <c r="Q27" s="13"/>
      <c r="R27" s="14">
        <f t="shared" si="4"/>
        <v>0</v>
      </c>
      <c r="S27" s="10">
        <f t="shared" si="8"/>
        <v>0</v>
      </c>
      <c r="T27" s="16" t="str">
        <f t="shared" si="5"/>
        <v/>
      </c>
      <c r="U27" s="5" t="str">
        <f t="shared" si="6"/>
        <v/>
      </c>
    </row>
    <row r="28" spans="1:25" ht="15" customHeight="1">
      <c r="A28" s="2"/>
      <c r="B28" s="34" t="s">
        <v>24</v>
      </c>
      <c r="C28" s="28"/>
      <c r="D28" s="32"/>
      <c r="E28" s="29"/>
      <c r="F28" s="28"/>
      <c r="G28" s="29"/>
      <c r="H28" s="28"/>
      <c r="I28" s="29"/>
      <c r="J28" s="36"/>
      <c r="K28" s="32"/>
      <c r="L28" s="32"/>
      <c r="M28" s="29"/>
      <c r="N28" s="28"/>
      <c r="O28" s="29"/>
      <c r="P28" s="28"/>
      <c r="Q28" s="29"/>
      <c r="R28" s="28"/>
      <c r="S28" s="32"/>
      <c r="T28" s="29"/>
    </row>
    <row r="29" spans="1:25" ht="15" customHeight="1" thickBot="1">
      <c r="A29" s="2"/>
      <c r="B29" s="35"/>
      <c r="C29" s="30"/>
      <c r="D29" s="33"/>
      <c r="E29" s="31"/>
      <c r="F29" s="30"/>
      <c r="G29" s="31"/>
      <c r="H29" s="30"/>
      <c r="I29" s="31"/>
      <c r="J29" s="37"/>
      <c r="K29" s="33"/>
      <c r="L29" s="33"/>
      <c r="M29" s="31"/>
      <c r="N29" s="30"/>
      <c r="O29" s="31"/>
      <c r="P29" s="30"/>
      <c r="Q29" s="31"/>
      <c r="R29" s="30"/>
      <c r="S29" s="33"/>
      <c r="T29" s="31"/>
    </row>
    <row r="30" spans="1: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>
      <c r="A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>
      <c r="A35" s="1"/>
      <c r="E35" s="2"/>
      <c r="F35" s="4"/>
      <c r="J35" s="2"/>
      <c r="M35" s="2"/>
      <c r="N35" s="4"/>
      <c r="R35" s="2"/>
      <c r="S35" s="2"/>
      <c r="T35" s="3"/>
    </row>
    <row r="36" spans="1:20">
      <c r="A36" s="1"/>
      <c r="E36" s="2"/>
      <c r="F36" s="4"/>
      <c r="J36" s="2"/>
      <c r="M36" s="2"/>
      <c r="N36" s="4"/>
      <c r="R36" s="2"/>
      <c r="S36" s="2"/>
      <c r="T36" s="3"/>
    </row>
    <row r="37" spans="1:20">
      <c r="A37" s="1"/>
      <c r="E37" s="2"/>
      <c r="J37" s="2"/>
      <c r="M37" s="2"/>
      <c r="R37" s="2"/>
      <c r="S37" s="2"/>
      <c r="T37" s="3"/>
    </row>
    <row r="38" spans="1:20">
      <c r="A38" s="1"/>
      <c r="E38" s="2"/>
      <c r="F38" s="4"/>
      <c r="J38" s="2"/>
      <c r="M38" s="2"/>
      <c r="N38" s="4"/>
      <c r="R38" s="2"/>
      <c r="S38" s="2"/>
      <c r="T38" s="3"/>
    </row>
    <row r="39" spans="1:20">
      <c r="A39" s="1"/>
      <c r="E39" s="2"/>
      <c r="J39" s="2"/>
      <c r="M39" s="2"/>
      <c r="R39" s="2"/>
      <c r="S39" s="2"/>
      <c r="T39" s="3"/>
    </row>
    <row r="40" spans="1:20">
      <c r="A40" s="1"/>
      <c r="E40" s="2"/>
      <c r="F40" s="4"/>
      <c r="J40" s="2"/>
      <c r="M40" s="2"/>
      <c r="N40" s="4"/>
      <c r="R40" s="2"/>
      <c r="S40" s="2"/>
      <c r="T40" s="3"/>
    </row>
    <row r="41" spans="1:20">
      <c r="A41" s="1"/>
      <c r="E41" s="2"/>
      <c r="J41" s="2"/>
      <c r="M41" s="2"/>
      <c r="R41" s="2"/>
      <c r="S41" s="2"/>
      <c r="T41" s="3"/>
    </row>
    <row r="42" spans="1:20">
      <c r="A42" s="1"/>
      <c r="E42" s="2"/>
      <c r="J42" s="2"/>
      <c r="M42" s="2"/>
      <c r="R42" s="2"/>
      <c r="S42" s="2"/>
      <c r="T42" s="3"/>
    </row>
    <row r="43" spans="1:20">
      <c r="A43" s="1"/>
      <c r="E43" s="2"/>
      <c r="J43" s="2"/>
      <c r="M43" s="2"/>
      <c r="R43" s="2"/>
      <c r="S43" s="2"/>
      <c r="T43" s="3"/>
    </row>
    <row r="44" spans="1:20">
      <c r="A44" s="1"/>
      <c r="E44" s="2"/>
      <c r="J44" s="2"/>
      <c r="M44" s="2"/>
      <c r="R44" s="2"/>
      <c r="S44" s="2"/>
      <c r="T44" s="3"/>
    </row>
    <row r="53" spans="2:2" hidden="1">
      <c r="B53">
        <v>0.7</v>
      </c>
    </row>
    <row r="54" spans="2:2" hidden="1">
      <c r="B54">
        <v>1</v>
      </c>
    </row>
    <row r="55" spans="2:2" hidden="1">
      <c r="B55">
        <v>1.3</v>
      </c>
    </row>
    <row r="56" spans="2:2" hidden="1">
      <c r="B56">
        <v>1.7</v>
      </c>
    </row>
    <row r="57" spans="2:2" hidden="1">
      <c r="B57">
        <v>2</v>
      </c>
    </row>
    <row r="58" spans="2:2" hidden="1">
      <c r="B58">
        <v>2.2999999999999998</v>
      </c>
    </row>
    <row r="59" spans="2:2" hidden="1">
      <c r="B59">
        <v>2.7</v>
      </c>
    </row>
    <row r="60" spans="2:2" hidden="1">
      <c r="B60">
        <v>3</v>
      </c>
    </row>
    <row r="61" spans="2:2" hidden="1">
      <c r="B61">
        <v>3.3</v>
      </c>
    </row>
    <row r="62" spans="2:2" hidden="1">
      <c r="B62">
        <v>3.7</v>
      </c>
    </row>
    <row r="63" spans="2:2" hidden="1">
      <c r="B63">
        <v>4</v>
      </c>
    </row>
    <row r="64" spans="2:2" hidden="1">
      <c r="B64">
        <v>4.3</v>
      </c>
    </row>
    <row r="65" spans="2:2" hidden="1">
      <c r="B65">
        <v>4.7</v>
      </c>
    </row>
    <row r="66" spans="2:2" hidden="1">
      <c r="B66">
        <v>5</v>
      </c>
    </row>
    <row r="67" spans="2:2" hidden="1">
      <c r="B67">
        <v>5.3</v>
      </c>
    </row>
    <row r="68" spans="2:2" hidden="1">
      <c r="B68">
        <v>5.7</v>
      </c>
    </row>
    <row r="69" spans="2:2" hidden="1">
      <c r="B69">
        <v>6</v>
      </c>
    </row>
  </sheetData>
  <mergeCells count="9">
    <mergeCell ref="N28:O29"/>
    <mergeCell ref="P28:Q29"/>
    <mergeCell ref="R28:T29"/>
    <mergeCell ref="B28:B29"/>
    <mergeCell ref="C28:E29"/>
    <mergeCell ref="F28:G29"/>
    <mergeCell ref="H28:I29"/>
    <mergeCell ref="J28:J29"/>
    <mergeCell ref="K28:M29"/>
  </mergeCells>
  <dataValidations count="1">
    <dataValidation type="list" allowBlank="1" showInputMessage="1" showErrorMessage="1" sqref="C5:D31 K5:L31 P5:Q27 N5:N27 F5:F27 H5:I27">
      <formula1>staffel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staffel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2016-11-19T21:02:57Z</cp:lastPrinted>
  <dcterms:created xsi:type="dcterms:W3CDTF">2016-03-08T17:34:12Z</dcterms:created>
  <dcterms:modified xsi:type="dcterms:W3CDTF">2017-03-15T20:18:25Z</dcterms:modified>
</cp:coreProperties>
</file>